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1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alcChain.xml" ContentType="application/vnd.openxmlformats-officedocument.spreadsheetml.calcChain+xml"/>
  <Override PartName="/xl/attachedToolbars.bin" ContentType="application/vnd.ms-excel.attachedToolbars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hidePivotFieldList="1"/>
  <bookViews>
    <workbookView xWindow="120" yWindow="135" windowWidth="18915" windowHeight="11760" tabRatio="864" firstSheet="60" activeTab="83"/>
  </bookViews>
  <sheets>
    <sheet name="1.1" sheetId="1" r:id="rId1"/>
    <sheet name="1.2" sheetId="127" r:id="rId2"/>
    <sheet name="g 1.2" sheetId="96" r:id="rId3"/>
    <sheet name="1.3" sheetId="128" r:id="rId4"/>
    <sheet name="1.4" sheetId="129" r:id="rId5"/>
    <sheet name="g 1.3" sheetId="217" r:id="rId6"/>
    <sheet name="1.5" sheetId="6" r:id="rId7"/>
    <sheet name="1.6" sheetId="7" r:id="rId8"/>
    <sheet name="1.7" sheetId="11" r:id="rId9"/>
    <sheet name="1.8" sheetId="12" r:id="rId10"/>
    <sheet name="g1.1 y g1.4" sheetId="218" r:id="rId11"/>
    <sheet name="g 1.5" sheetId="112" r:id="rId12"/>
    <sheet name="g1.6" sheetId="83" r:id="rId13"/>
    <sheet name="1.9" sheetId="76" r:id="rId14"/>
    <sheet name="1.10" sheetId="5" r:id="rId15"/>
    <sheet name="g1.7" sheetId="221" r:id="rId16"/>
    <sheet name="1.11" sheetId="15" r:id="rId17"/>
    <sheet name="1.12" sheetId="16" r:id="rId18"/>
    <sheet name="1.13" sheetId="17" r:id="rId19"/>
    <sheet name="1.14" sheetId="18" r:id="rId20"/>
    <sheet name="cob estados 2010" sheetId="170" state="hidden" r:id="rId21"/>
    <sheet name="g2.1" sheetId="208" r:id="rId22"/>
    <sheet name="2.1" sheetId="187" r:id="rId23"/>
    <sheet name="ap" sheetId="210" state="hidden" r:id="rId24"/>
    <sheet name="g2.2" sheetId="192" r:id="rId25"/>
    <sheet name="2.2" sheetId="188" r:id="rId26"/>
    <sheet name="g2.3" sheetId="189" r:id="rId27"/>
    <sheet name="2.3" sheetId="190" r:id="rId28"/>
    <sheet name="2.4" sheetId="191" r:id="rId29"/>
    <sheet name="2.5" sheetId="198" r:id="rId30"/>
    <sheet name="g2.4" sheetId="197" r:id="rId31"/>
    <sheet name="2.6" sheetId="193" r:id="rId32"/>
    <sheet name="g2.5" sheetId="194" r:id="rId33"/>
    <sheet name="2.7" sheetId="195" r:id="rId34"/>
    <sheet name="2.8" sheetId="196" r:id="rId35"/>
    <sheet name="2.10  g2.6  2.11  g2.7" sheetId="206" r:id="rId36"/>
    <sheet name="g2.8 g2.9" sheetId="200" r:id="rId37"/>
    <sheet name="g2.10" sheetId="209" r:id="rId38"/>
    <sheet name="g2.11" sheetId="212" r:id="rId39"/>
    <sheet name="3.1" sheetId="113" r:id="rId40"/>
    <sheet name="3.2" sheetId="39" r:id="rId41"/>
    <sheet name="3.3" sheetId="40" r:id="rId42"/>
    <sheet name="g3.1" sheetId="223" r:id="rId43"/>
    <sheet name="3.4" sheetId="41" r:id="rId44"/>
    <sheet name="g3.2" sheetId="224" r:id="rId45"/>
    <sheet name="3.5" sheetId="42" r:id="rId46"/>
    <sheet name="g3.3" sheetId="143" r:id="rId47"/>
    <sheet name="3.6" sheetId="100" r:id="rId48"/>
    <sheet name="3.7" sheetId="45" r:id="rId49"/>
    <sheet name="3.8" sheetId="46" r:id="rId50"/>
    <sheet name=" g3.4" sheetId="140" r:id="rId51"/>
    <sheet name="3.9" sheetId="47" r:id="rId52"/>
    <sheet name="g3.5" sheetId="215" r:id="rId53"/>
    <sheet name="3.10" sheetId="48" r:id="rId54"/>
    <sheet name="3.11" sheetId="49" r:id="rId55"/>
    <sheet name="g3.6" sheetId="228" r:id="rId56"/>
    <sheet name="3.12" sheetId="50" r:id="rId57"/>
    <sheet name="3.12 borrar" sheetId="201" state="hidden" r:id="rId58"/>
    <sheet name="3.13" sheetId="79" r:id="rId59"/>
    <sheet name="B" sheetId="91" state="hidden" r:id="rId60"/>
    <sheet name="g3.7 " sheetId="227" r:id="rId61"/>
    <sheet name="3.14" sheetId="54" r:id="rId62"/>
    <sheet name=" g3.8" sheetId="126" r:id="rId63"/>
    <sheet name="4.1" sheetId="88" r:id="rId64"/>
    <sheet name="g4.1" sheetId="222" r:id="rId65"/>
    <sheet name="g4.2" sheetId="137" r:id="rId66"/>
    <sheet name="g4.3" sheetId="225" r:id="rId67"/>
    <sheet name=" 4.2" sheetId="61" r:id="rId68"/>
    <sheet name="5.1" sheetId="66" r:id="rId69"/>
    <sheet name="5.2" sheetId="213" r:id="rId70"/>
    <sheet name="5.2no" sheetId="89" state="hidden" r:id="rId71"/>
    <sheet name="5.3" sheetId="70" r:id="rId72"/>
    <sheet name="5.4" sheetId="71" r:id="rId73"/>
    <sheet name="5.5" sheetId="214" r:id="rId74"/>
    <sheet name="g 5.1" sheetId="124" r:id="rId75"/>
    <sheet name="5.6 y 5.7" sheetId="160" r:id="rId76"/>
    <sheet name="5.8" sheetId="72" r:id="rId77"/>
    <sheet name="6.1" sheetId="180" r:id="rId78"/>
    <sheet name="6.2" sheetId="181" r:id="rId79"/>
    <sheet name="6.3" sheetId="182" r:id="rId80"/>
    <sheet name="6.4" sheetId="183" r:id="rId81"/>
    <sheet name="6.5" sheetId="184" r:id="rId82"/>
    <sheet name="6.6" sheetId="186" r:id="rId83"/>
    <sheet name="resumen" sheetId="163" r:id="rId84"/>
  </sheets>
  <externalReferences>
    <externalReference r:id="rId85"/>
    <externalReference r:id="rId86"/>
    <externalReference r:id="rId87"/>
  </externalReferences>
  <definedNames>
    <definedName name="__.PivotTable.__" localSheetId="35">#REF!</definedName>
    <definedName name="__.PivotTable.__" localSheetId="78">#REF!</definedName>
    <definedName name="__.PivotTable.__" localSheetId="79">#REF!</definedName>
    <definedName name="__.PivotTable.__" localSheetId="80">#REF!</definedName>
    <definedName name="__.PivotTable.__" localSheetId="81">#REF!</definedName>
    <definedName name="__.PivotTable.__" localSheetId="82">#REF!</definedName>
    <definedName name="__.PivotTable.__" localSheetId="5">#REF!</definedName>
    <definedName name="__.PivotTable.__" localSheetId="10">#REF!</definedName>
    <definedName name="__.PivotTable.__" localSheetId="15">#REF!</definedName>
    <definedName name="__.PivotTable.__" localSheetId="38">#REF!</definedName>
    <definedName name="__.PivotTable.__" localSheetId="42">#REF!</definedName>
    <definedName name="__.PivotTable.__" localSheetId="44">#REF!</definedName>
    <definedName name="__.PivotTable.__" localSheetId="52">#REF!</definedName>
    <definedName name="__.PivotTable.__" localSheetId="55">#REF!</definedName>
    <definedName name="__.PivotTable.__" localSheetId="60">#REF!</definedName>
    <definedName name="__.PivotTable.__" localSheetId="64">#REF!</definedName>
    <definedName name="__.PivotTable.__" localSheetId="66">#REF!</definedName>
    <definedName name="__.PivotTable.__">#REF!</definedName>
    <definedName name="_______F1_G1" localSheetId="35">#REF!</definedName>
    <definedName name="_______F1_G1" localSheetId="5">#REF!</definedName>
    <definedName name="_______F1_G1" localSheetId="10">#REF!</definedName>
    <definedName name="_______F1_G1" localSheetId="15">#REF!</definedName>
    <definedName name="_______F1_G1" localSheetId="38">#REF!</definedName>
    <definedName name="_______F1_G1" localSheetId="42">#REF!</definedName>
    <definedName name="_______F1_G1" localSheetId="44">#REF!</definedName>
    <definedName name="_______F1_G1" localSheetId="52">#REF!</definedName>
    <definedName name="_______F1_G1" localSheetId="55">#REF!</definedName>
    <definedName name="_______F1_G1" localSheetId="60">#REF!</definedName>
    <definedName name="_______F1_G1" localSheetId="64">#REF!</definedName>
    <definedName name="_______F1_G1" localSheetId="66">#REF!</definedName>
    <definedName name="_______F1_G1">#REF!</definedName>
    <definedName name="______F1_G1" localSheetId="35">#REF!</definedName>
    <definedName name="______F1_G1" localSheetId="5">#REF!</definedName>
    <definedName name="______F1_G1" localSheetId="10">#REF!</definedName>
    <definedName name="______F1_G1" localSheetId="15">#REF!</definedName>
    <definedName name="______F1_G1" localSheetId="38">#REF!</definedName>
    <definedName name="______F1_G1" localSheetId="42">#REF!</definedName>
    <definedName name="______F1_G1" localSheetId="44">#REF!</definedName>
    <definedName name="______F1_G1" localSheetId="52">#REF!</definedName>
    <definedName name="______F1_G1" localSheetId="55">#REF!</definedName>
    <definedName name="______F1_G1" localSheetId="60">#REF!</definedName>
    <definedName name="______F1_G1" localSheetId="64">#REF!</definedName>
    <definedName name="______F1_G1" localSheetId="66">#REF!</definedName>
    <definedName name="______F1_G1">#REF!</definedName>
    <definedName name="_____F1_G1" localSheetId="22">#REF!</definedName>
    <definedName name="_____F1_G1" localSheetId="35">#REF!</definedName>
    <definedName name="_____F1_G1" localSheetId="75">#REF!</definedName>
    <definedName name="_____F1_G1" localSheetId="5">#REF!</definedName>
    <definedName name="_____F1_G1" localSheetId="10">#REF!</definedName>
    <definedName name="_____F1_G1" localSheetId="15">#REF!</definedName>
    <definedName name="_____F1_G1" localSheetId="38">#REF!</definedName>
    <definedName name="_____F1_G1" localSheetId="24">#REF!</definedName>
    <definedName name="_____F1_G1" localSheetId="30">#REF!</definedName>
    <definedName name="_____F1_G1" localSheetId="42">#REF!</definedName>
    <definedName name="_____F1_G1" localSheetId="44">#REF!</definedName>
    <definedName name="_____F1_G1" localSheetId="55">#REF!</definedName>
    <definedName name="_____F1_G1" localSheetId="60">#REF!</definedName>
    <definedName name="_____F1_G1" localSheetId="64">#REF!</definedName>
    <definedName name="_____F1_G1" localSheetId="66">#REF!</definedName>
    <definedName name="_____F1_G1">#REF!</definedName>
    <definedName name="____F1_G1" localSheetId="22">#REF!</definedName>
    <definedName name="____F1_G1" localSheetId="35">#REF!</definedName>
    <definedName name="____F1_G1" localSheetId="75">#REF!</definedName>
    <definedName name="____F1_G1" localSheetId="5">#REF!</definedName>
    <definedName name="____F1_G1" localSheetId="10">#REF!</definedName>
    <definedName name="____F1_G1" localSheetId="15">#REF!</definedName>
    <definedName name="____F1_G1" localSheetId="38">#REF!</definedName>
    <definedName name="____F1_G1" localSheetId="24">#REF!</definedName>
    <definedName name="____F1_G1" localSheetId="30">#REF!</definedName>
    <definedName name="____F1_G1" localSheetId="42">#REF!</definedName>
    <definedName name="____F1_G1" localSheetId="44">#REF!</definedName>
    <definedName name="____F1_G1" localSheetId="55">#REF!</definedName>
    <definedName name="____F1_G1" localSheetId="60">#REF!</definedName>
    <definedName name="____F1_G1" localSheetId="64">#REF!</definedName>
    <definedName name="____F1_G1" localSheetId="66">#REF!</definedName>
    <definedName name="____F1_G1">#REF!</definedName>
    <definedName name="___F1_G1" localSheetId="22">#REF!</definedName>
    <definedName name="___F1_G1" localSheetId="35">#REF!</definedName>
    <definedName name="___F1_G1" localSheetId="75">#REF!</definedName>
    <definedName name="___F1_G1" localSheetId="5">#REF!</definedName>
    <definedName name="___F1_G1" localSheetId="10">#REF!</definedName>
    <definedName name="___F1_G1" localSheetId="15">#REF!</definedName>
    <definedName name="___F1_G1" localSheetId="38">#REF!</definedName>
    <definedName name="___F1_G1" localSheetId="24">#REF!</definedName>
    <definedName name="___F1_G1" localSheetId="26">#REF!</definedName>
    <definedName name="___F1_G1" localSheetId="30">#REF!</definedName>
    <definedName name="___F1_G1" localSheetId="42">#REF!</definedName>
    <definedName name="___F1_G1" localSheetId="44">#REF!</definedName>
    <definedName name="___F1_G1" localSheetId="52">#REF!</definedName>
    <definedName name="___F1_G1" localSheetId="55">#REF!</definedName>
    <definedName name="___F1_G1" localSheetId="60">#REF!</definedName>
    <definedName name="___F1_G1" localSheetId="64">#REF!</definedName>
    <definedName name="___F1_G1" localSheetId="66">#REF!</definedName>
    <definedName name="___F1_G1">#REF!</definedName>
    <definedName name="__F1_G1" localSheetId="35">#REF!</definedName>
    <definedName name="__TABLE__" localSheetId="35">#REF!</definedName>
    <definedName name="__TABLE__" localSheetId="78">'6.2'!#REF!</definedName>
    <definedName name="__TABLE__" localSheetId="79">'6.3'!#REF!</definedName>
    <definedName name="__TABLE__" localSheetId="80">'6.4'!#REF!</definedName>
    <definedName name="__TABLE__" localSheetId="81">'6.5'!#REF!</definedName>
    <definedName name="__TABLE__" localSheetId="82">'6.6'!#REF!</definedName>
    <definedName name="__TABLE__" localSheetId="5">#REF!</definedName>
    <definedName name="__TABLE__" localSheetId="10">#REF!</definedName>
    <definedName name="__TABLE__" localSheetId="15">#REF!</definedName>
    <definedName name="__TABLE__" localSheetId="38">#REF!</definedName>
    <definedName name="__TABLE__" localSheetId="42">#REF!</definedName>
    <definedName name="__TABLE__" localSheetId="44">#REF!</definedName>
    <definedName name="__TABLE__" localSheetId="52">#REF!</definedName>
    <definedName name="__TABLE__" localSheetId="55">#REF!</definedName>
    <definedName name="__TABLE__" localSheetId="60">#REF!</definedName>
    <definedName name="__TABLE__" localSheetId="64">#REF!</definedName>
    <definedName name="__TABLE__" localSheetId="66">#REF!</definedName>
    <definedName name="__TABLE__">#REF!</definedName>
    <definedName name="_0" localSheetId="35">[1]Hoja1!#REF!</definedName>
    <definedName name="_0" localSheetId="75">[1]Hoja1!#REF!</definedName>
    <definedName name="_0" localSheetId="5">[1]Hoja1!#REF!</definedName>
    <definedName name="_0" localSheetId="10">[1]Hoja1!#REF!</definedName>
    <definedName name="_0" localSheetId="15">[1]Hoja1!#REF!</definedName>
    <definedName name="_0" localSheetId="38">[1]Hoja1!#REF!</definedName>
    <definedName name="_0" localSheetId="24">[1]Hoja1!#REF!</definedName>
    <definedName name="_0" localSheetId="30">[1]Hoja1!#REF!</definedName>
    <definedName name="_0" localSheetId="42">[1]Hoja1!#REF!</definedName>
    <definedName name="_0" localSheetId="44">[1]Hoja1!#REF!</definedName>
    <definedName name="_0" localSheetId="52">[1]Hoja1!#REF!</definedName>
    <definedName name="_0" localSheetId="55">[1]Hoja1!#REF!</definedName>
    <definedName name="_0" localSheetId="60">[1]Hoja1!#REF!</definedName>
    <definedName name="_0" localSheetId="64">[1]Hoja1!#REF!</definedName>
    <definedName name="_0" localSheetId="66">[1]Hoja1!#REF!</definedName>
    <definedName name="_0">[1]Hoja1!#REF!</definedName>
    <definedName name="_4" localSheetId="62">[1]Hoja1!#REF!</definedName>
    <definedName name="_4" localSheetId="1">[1]Hoja1!#REF!</definedName>
    <definedName name="_4" localSheetId="3">[1]Hoja1!#REF!</definedName>
    <definedName name="_4" localSheetId="4">[1]Hoja1!#REF!</definedName>
    <definedName name="_4" localSheetId="22">[1]Hoja1!#REF!</definedName>
    <definedName name="_4" localSheetId="35">[1]Hoja1!#REF!</definedName>
    <definedName name="_4" localSheetId="47">[1]Hoja1!#REF!</definedName>
    <definedName name="_4" localSheetId="63">[1]Hoja1!#REF!</definedName>
    <definedName name="_4" localSheetId="75">[1]Hoja1!#REF!</definedName>
    <definedName name="_4" localSheetId="2">[1]Hoja1!#REF!</definedName>
    <definedName name="_4" localSheetId="5">[1]Hoja1!#REF!</definedName>
    <definedName name="_4" localSheetId="11">[1]Hoja1!#REF!</definedName>
    <definedName name="_4" localSheetId="10">[1]Hoja1!#REF!</definedName>
    <definedName name="_4" localSheetId="15">[1]Hoja1!#REF!</definedName>
    <definedName name="_4" localSheetId="38">[1]Hoja1!#REF!</definedName>
    <definedName name="_4" localSheetId="24">[2]Hoja1!#REF!</definedName>
    <definedName name="_4" localSheetId="26">[1]Hoja1!#REF!</definedName>
    <definedName name="_4" localSheetId="30">[2]Hoja1!#REF!</definedName>
    <definedName name="_4" localSheetId="42">[1]Hoja1!#REF!</definedName>
    <definedName name="_4" localSheetId="44">[1]Hoja1!#REF!</definedName>
    <definedName name="_4" localSheetId="52">[1]Hoja1!#REF!</definedName>
    <definedName name="_4" localSheetId="55">[2]Hoja1!#REF!</definedName>
    <definedName name="_4" localSheetId="60">[1]Hoja1!#REF!</definedName>
    <definedName name="_4" localSheetId="64">[1]Hoja1!#REF!</definedName>
    <definedName name="_4" localSheetId="66">[1]Hoja1!#REF!</definedName>
    <definedName name="_4" localSheetId="83">[1]Hoja1!#REF!</definedName>
    <definedName name="_4">[1]Hoja1!#REF!</definedName>
    <definedName name="_5" localSheetId="62">[1]Hoja1!#REF!</definedName>
    <definedName name="_5" localSheetId="1">[1]Hoja1!#REF!</definedName>
    <definedName name="_5" localSheetId="3">[1]Hoja1!#REF!</definedName>
    <definedName name="_5" localSheetId="4">[1]Hoja1!#REF!</definedName>
    <definedName name="_5" localSheetId="22">[1]Hoja1!#REF!</definedName>
    <definedName name="_5" localSheetId="35">[1]Hoja1!#REF!</definedName>
    <definedName name="_5" localSheetId="47">[1]Hoja1!#REF!</definedName>
    <definedName name="_5" localSheetId="63">[1]Hoja1!#REF!</definedName>
    <definedName name="_5" localSheetId="75">[1]Hoja1!#REF!</definedName>
    <definedName name="_5" localSheetId="2">[1]Hoja1!#REF!</definedName>
    <definedName name="_5" localSheetId="5">[1]Hoja1!#REF!</definedName>
    <definedName name="_5" localSheetId="11">[1]Hoja1!#REF!</definedName>
    <definedName name="_5" localSheetId="10">[1]Hoja1!#REF!</definedName>
    <definedName name="_5" localSheetId="15">[1]Hoja1!#REF!</definedName>
    <definedName name="_5" localSheetId="38">[1]Hoja1!#REF!</definedName>
    <definedName name="_5" localSheetId="24">[2]Hoja1!#REF!</definedName>
    <definedName name="_5" localSheetId="26">[1]Hoja1!#REF!</definedName>
    <definedName name="_5" localSheetId="30">[2]Hoja1!#REF!</definedName>
    <definedName name="_5" localSheetId="42">[1]Hoja1!#REF!</definedName>
    <definedName name="_5" localSheetId="44">[1]Hoja1!#REF!</definedName>
    <definedName name="_5" localSheetId="52">[1]Hoja1!#REF!</definedName>
    <definedName name="_5" localSheetId="55">[2]Hoja1!#REF!</definedName>
    <definedName name="_5" localSheetId="60">[1]Hoja1!#REF!</definedName>
    <definedName name="_5" localSheetId="64">[1]Hoja1!#REF!</definedName>
    <definedName name="_5" localSheetId="66">[1]Hoja1!#REF!</definedName>
    <definedName name="_5">[1]Hoja1!#REF!</definedName>
    <definedName name="_9" localSheetId="35">[1]Hoja1!#REF!</definedName>
    <definedName name="_9" localSheetId="75">[1]Hoja1!#REF!</definedName>
    <definedName name="_9" localSheetId="5">[1]Hoja1!#REF!</definedName>
    <definedName name="_9" localSheetId="10">[1]Hoja1!#REF!</definedName>
    <definedName name="_9" localSheetId="15">[1]Hoja1!#REF!</definedName>
    <definedName name="_9" localSheetId="38">[1]Hoja1!#REF!</definedName>
    <definedName name="_9" localSheetId="24">[1]Hoja1!#REF!</definedName>
    <definedName name="_9" localSheetId="30">[1]Hoja1!#REF!</definedName>
    <definedName name="_9" localSheetId="42">[1]Hoja1!#REF!</definedName>
    <definedName name="_9" localSheetId="44">[1]Hoja1!#REF!</definedName>
    <definedName name="_9" localSheetId="52">[1]Hoja1!#REF!</definedName>
    <definedName name="_9" localSheetId="55">[1]Hoja1!#REF!</definedName>
    <definedName name="_9" localSheetId="60">[1]Hoja1!#REF!</definedName>
    <definedName name="_9" localSheetId="64">[1]Hoja1!#REF!</definedName>
    <definedName name="_9" localSheetId="66">[1]Hoja1!#REF!</definedName>
    <definedName name="_9">[1]Hoja1!#REF!</definedName>
    <definedName name="_f" localSheetId="35">#REF!</definedName>
    <definedName name="_f" localSheetId="75">#REF!</definedName>
    <definedName name="_f" localSheetId="5">#REF!</definedName>
    <definedName name="_f" localSheetId="10">#REF!</definedName>
    <definedName name="_f" localSheetId="15">#REF!</definedName>
    <definedName name="_f" localSheetId="38">#REF!</definedName>
    <definedName name="_f" localSheetId="24">#REF!</definedName>
    <definedName name="_f" localSheetId="30">#REF!</definedName>
    <definedName name="_f" localSheetId="42">#REF!</definedName>
    <definedName name="_f" localSheetId="44">#REF!</definedName>
    <definedName name="_f" localSheetId="52">#REF!</definedName>
    <definedName name="_f" localSheetId="55">#REF!</definedName>
    <definedName name="_f" localSheetId="60">#REF!</definedName>
    <definedName name="_f" localSheetId="64">#REF!</definedName>
    <definedName name="_f" localSheetId="66">#REF!</definedName>
    <definedName name="_f">#REF!</definedName>
    <definedName name="_F1_G1" localSheetId="1">#REF!</definedName>
    <definedName name="_F1_G1" localSheetId="3">#REF!</definedName>
    <definedName name="_F1_G1" localSheetId="4">#REF!</definedName>
    <definedName name="_F1_G1" localSheetId="22">#REF!</definedName>
    <definedName name="_F1_G1" localSheetId="35">#REF!</definedName>
    <definedName name="_F1_G1" localSheetId="39">#REF!</definedName>
    <definedName name="_F1_G1" localSheetId="75">#REF!</definedName>
    <definedName name="_F1_G1" localSheetId="2">#REF!</definedName>
    <definedName name="_F1_G1" localSheetId="5">#REF!</definedName>
    <definedName name="_F1_G1" localSheetId="11">#REF!</definedName>
    <definedName name="_F1_G1" localSheetId="10">#REF!</definedName>
    <definedName name="_F1_G1" localSheetId="15">#REF!</definedName>
    <definedName name="_F1_G1" localSheetId="38">#REF!</definedName>
    <definedName name="_F1_G1" localSheetId="24">#REF!</definedName>
    <definedName name="_F1_G1" localSheetId="26">#REF!</definedName>
    <definedName name="_F1_G1" localSheetId="30">#REF!</definedName>
    <definedName name="_F1_G1" localSheetId="42">#REF!</definedName>
    <definedName name="_F1_G1" localSheetId="44">#REF!</definedName>
    <definedName name="_F1_G1" localSheetId="52">#REF!</definedName>
    <definedName name="_F1_G1" localSheetId="55">#REF!</definedName>
    <definedName name="_F1_G1" localSheetId="60">#REF!</definedName>
    <definedName name="_F1_G1" localSheetId="64">#REF!</definedName>
    <definedName name="_F1_G1" localSheetId="66">#REF!</definedName>
    <definedName name="_F1_G1">#REF!</definedName>
    <definedName name="_Fill" localSheetId="1" hidden="1">#REF!</definedName>
    <definedName name="_Fill" localSheetId="3" hidden="1">#REF!</definedName>
    <definedName name="_Fill" localSheetId="4" hidden="1">#REF!</definedName>
    <definedName name="_Fill" localSheetId="22" hidden="1">#REF!</definedName>
    <definedName name="_Fill" localSheetId="35" hidden="1">#REF!</definedName>
    <definedName name="_Fill" localSheetId="39" hidden="1">#REF!</definedName>
    <definedName name="_Fill" localSheetId="47" hidden="1">#REF!</definedName>
    <definedName name="_Fill" localSheetId="75" hidden="1">#REF!</definedName>
    <definedName name="_Fill" localSheetId="2" hidden="1">#REF!</definedName>
    <definedName name="_Fill" localSheetId="5" hidden="1">#REF!</definedName>
    <definedName name="_Fill" localSheetId="11" hidden="1">#REF!</definedName>
    <definedName name="_Fill" localSheetId="10" hidden="1">#REF!</definedName>
    <definedName name="_Fill" localSheetId="15" hidden="1">#REF!</definedName>
    <definedName name="_Fill" localSheetId="38" hidden="1">#REF!</definedName>
    <definedName name="_Fill" localSheetId="24" hidden="1">#REF!</definedName>
    <definedName name="_Fill" localSheetId="26" hidden="1">#REF!</definedName>
    <definedName name="_Fill" localSheetId="30" hidden="1">#REF!</definedName>
    <definedName name="_Fill" localSheetId="42" hidden="1">#REF!</definedName>
    <definedName name="_Fill" localSheetId="44" hidden="1">#REF!</definedName>
    <definedName name="_Fill" localSheetId="52" hidden="1">#REF!</definedName>
    <definedName name="_Fill" localSheetId="55" hidden="1">#REF!</definedName>
    <definedName name="_Fill" localSheetId="60" hidden="1">#REF!</definedName>
    <definedName name="_Fill" localSheetId="64" hidden="1">#REF!</definedName>
    <definedName name="_Fill" localSheetId="66" hidden="1">#REF!</definedName>
    <definedName name="_Fill" localSheetId="83" hidden="1">#REF!</definedName>
    <definedName name="_Fill" hidden="1">#REF!</definedName>
    <definedName name="_xlnm._FilterDatabase" localSheetId="77" hidden="1">'6.1'!#REF!</definedName>
    <definedName name="_xlnm._FilterDatabase" localSheetId="78" hidden="1">'6.2'!#REF!</definedName>
    <definedName name="_xlnm._FilterDatabase" localSheetId="79" hidden="1">'6.3'!#REF!</definedName>
    <definedName name="_xlnm._FilterDatabase" localSheetId="80" hidden="1">'6.4'!#REF!</definedName>
    <definedName name="_xlnm._FilterDatabase" localSheetId="81" hidden="1">'6.5'!#REF!</definedName>
    <definedName name="_xlnm._FilterDatabase" localSheetId="82" hidden="1">'6.6'!#REF!</definedName>
    <definedName name="_xlnm._FilterDatabase" localSheetId="83" hidden="1">resumen!$B$7:$O$40</definedName>
    <definedName name="_i" localSheetId="35">[1]Hoja1!#REF!</definedName>
    <definedName name="_i" localSheetId="5">[1]Hoja1!#REF!</definedName>
    <definedName name="_i" localSheetId="10">[1]Hoja1!#REF!</definedName>
    <definedName name="_i" localSheetId="15">[1]Hoja1!#REF!</definedName>
    <definedName name="_i" localSheetId="38">[1]Hoja1!#REF!</definedName>
    <definedName name="_i" localSheetId="24">[1]Hoja1!#REF!</definedName>
    <definedName name="_i" localSheetId="30">[1]Hoja1!#REF!</definedName>
    <definedName name="_i" localSheetId="42">[1]Hoja1!#REF!</definedName>
    <definedName name="_i" localSheetId="44">[1]Hoja1!#REF!</definedName>
    <definedName name="_i" localSheetId="55">[1]Hoja1!#REF!</definedName>
    <definedName name="_i" localSheetId="60">[1]Hoja1!#REF!</definedName>
    <definedName name="_i" localSheetId="64">[1]Hoja1!#REF!</definedName>
    <definedName name="_i" localSheetId="66">[1]Hoja1!#REF!</definedName>
    <definedName name="_i">[1]Hoja1!#REF!</definedName>
    <definedName name="_k" localSheetId="35" hidden="1">#REF!</definedName>
    <definedName name="_k" localSheetId="75" hidden="1">#REF!</definedName>
    <definedName name="_k" localSheetId="5" hidden="1">#REF!</definedName>
    <definedName name="_k" localSheetId="10" hidden="1">#REF!</definedName>
    <definedName name="_k" localSheetId="15" hidden="1">#REF!</definedName>
    <definedName name="_k" localSheetId="38" hidden="1">#REF!</definedName>
    <definedName name="_k" localSheetId="24" hidden="1">#REF!</definedName>
    <definedName name="_k" localSheetId="30" hidden="1">#REF!</definedName>
    <definedName name="_k" localSheetId="42" hidden="1">#REF!</definedName>
    <definedName name="_k" localSheetId="44" hidden="1">#REF!</definedName>
    <definedName name="_k" localSheetId="52" hidden="1">#REF!</definedName>
    <definedName name="_k" localSheetId="55" hidden="1">#REF!</definedName>
    <definedName name="_k" localSheetId="60" hidden="1">#REF!</definedName>
    <definedName name="_k" localSheetId="64" hidden="1">#REF!</definedName>
    <definedName name="_k" localSheetId="66" hidden="1">#REF!</definedName>
    <definedName name="_k" hidden="1">#REF!</definedName>
    <definedName name="_l" localSheetId="35">#REF!</definedName>
    <definedName name="_l" localSheetId="75">#REF!</definedName>
    <definedName name="_l" localSheetId="5">#REF!</definedName>
    <definedName name="_l" localSheetId="10">#REF!</definedName>
    <definedName name="_l" localSheetId="15">#REF!</definedName>
    <definedName name="_l" localSheetId="38">#REF!</definedName>
    <definedName name="_l" localSheetId="24">#REF!</definedName>
    <definedName name="_l" localSheetId="30">#REF!</definedName>
    <definedName name="_l" localSheetId="42">#REF!</definedName>
    <definedName name="_l" localSheetId="44">#REF!</definedName>
    <definedName name="_l" localSheetId="52">#REF!</definedName>
    <definedName name="_l" localSheetId="55">#REF!</definedName>
    <definedName name="_l" localSheetId="60">#REF!</definedName>
    <definedName name="_l" localSheetId="64">#REF!</definedName>
    <definedName name="_l" localSheetId="66">#REF!</definedName>
    <definedName name="_l">#REF!</definedName>
    <definedName name="_o" localSheetId="35">[1]Hoja1!#REF!</definedName>
    <definedName name="_o" localSheetId="5">[1]Hoja1!#REF!</definedName>
    <definedName name="_o" localSheetId="10">[1]Hoja1!#REF!</definedName>
    <definedName name="_o" localSheetId="15">[1]Hoja1!#REF!</definedName>
    <definedName name="_o" localSheetId="38">[1]Hoja1!#REF!</definedName>
    <definedName name="_o" localSheetId="24">[1]Hoja1!#REF!</definedName>
    <definedName name="_o" localSheetId="30">[1]Hoja1!#REF!</definedName>
    <definedName name="_o" localSheetId="42">[1]Hoja1!#REF!</definedName>
    <definedName name="_o" localSheetId="44">[1]Hoja1!#REF!</definedName>
    <definedName name="_o" localSheetId="52">[1]Hoja1!#REF!</definedName>
    <definedName name="_o" localSheetId="55">[1]Hoja1!#REF!</definedName>
    <definedName name="_o" localSheetId="60">[1]Hoja1!#REF!</definedName>
    <definedName name="_o" localSheetId="64">[1]Hoja1!#REF!</definedName>
    <definedName name="_o" localSheetId="66">[1]Hoja1!#REF!</definedName>
    <definedName name="_o">[1]Hoja1!#REF!</definedName>
    <definedName name="_p" localSheetId="35">[1]Hoja1!#REF!</definedName>
    <definedName name="_p" localSheetId="5">[1]Hoja1!#REF!</definedName>
    <definedName name="_p" localSheetId="10">[1]Hoja1!#REF!</definedName>
    <definedName name="_p" localSheetId="15">[1]Hoja1!#REF!</definedName>
    <definedName name="_p" localSheetId="38">[1]Hoja1!#REF!</definedName>
    <definedName name="_p" localSheetId="24">[1]Hoja1!#REF!</definedName>
    <definedName name="_p" localSheetId="30">[1]Hoja1!#REF!</definedName>
    <definedName name="_p" localSheetId="42">[1]Hoja1!#REF!</definedName>
    <definedName name="_p" localSheetId="44">[1]Hoja1!#REF!</definedName>
    <definedName name="_p" localSheetId="52">[1]Hoja1!#REF!</definedName>
    <definedName name="_p" localSheetId="55">[1]Hoja1!#REF!</definedName>
    <definedName name="_p" localSheetId="60">[1]Hoja1!#REF!</definedName>
    <definedName name="_p" localSheetId="64">[1]Hoja1!#REF!</definedName>
    <definedName name="_p" localSheetId="66">[1]Hoja1!#REF!</definedName>
    <definedName name="_p">[1]Hoja1!#REF!</definedName>
    <definedName name="_r" localSheetId="55">#REF!</definedName>
    <definedName name="_r" localSheetId="60">#REF!</definedName>
    <definedName name="_r" localSheetId="66">#REF!</definedName>
    <definedName name="_r">#REF!</definedName>
    <definedName name="_Regression_Int" localSheetId="29" hidden="1">1</definedName>
    <definedName name="a" localSheetId="35">#REF!</definedName>
    <definedName name="a" localSheetId="75">#REF!</definedName>
    <definedName name="a" localSheetId="5">#REF!</definedName>
    <definedName name="a" localSheetId="10">#REF!</definedName>
    <definedName name="a" localSheetId="15">#REF!</definedName>
    <definedName name="a" localSheetId="38">#REF!</definedName>
    <definedName name="a" localSheetId="24">#REF!</definedName>
    <definedName name="a" localSheetId="30">#REF!</definedName>
    <definedName name="a" localSheetId="42">#REF!</definedName>
    <definedName name="a" localSheetId="44">#REF!</definedName>
    <definedName name="a" localSheetId="52">#REF!</definedName>
    <definedName name="a" localSheetId="55">#REF!</definedName>
    <definedName name="a" localSheetId="60">#REF!</definedName>
    <definedName name="a" localSheetId="64">#REF!</definedName>
    <definedName name="a" localSheetId="66">#REF!</definedName>
    <definedName name="a">#REF!</definedName>
    <definedName name="A_impresión_IM" localSheetId="1">#REF!</definedName>
    <definedName name="A_impresión_IM" localSheetId="3">#REF!</definedName>
    <definedName name="A_impresión_IM" localSheetId="4">#REF!</definedName>
    <definedName name="A_impresión_IM" localSheetId="22">#REF!</definedName>
    <definedName name="A_impresión_IM" localSheetId="35">#REF!</definedName>
    <definedName name="A_impresión_IM" localSheetId="29">'2.5'!$B$2:$AR$37</definedName>
    <definedName name="A_impresión_IM" localSheetId="39">#REF!</definedName>
    <definedName name="A_impresión_IM" localSheetId="47">#REF!</definedName>
    <definedName name="A_impresión_IM" localSheetId="75">#REF!</definedName>
    <definedName name="A_impresión_IM" localSheetId="2">#REF!</definedName>
    <definedName name="A_impresión_IM" localSheetId="5">#REF!</definedName>
    <definedName name="A_impresión_IM" localSheetId="11">#REF!</definedName>
    <definedName name="A_impresión_IM" localSheetId="10">#REF!</definedName>
    <definedName name="A_impresión_IM" localSheetId="15">#REF!</definedName>
    <definedName name="A_impresión_IM" localSheetId="38">#REF!</definedName>
    <definedName name="A_impresión_IM" localSheetId="24">#REF!</definedName>
    <definedName name="A_impresión_IM" localSheetId="26">#REF!</definedName>
    <definedName name="A_impresión_IM" localSheetId="30">#REF!</definedName>
    <definedName name="A_impresión_IM" localSheetId="42">#REF!</definedName>
    <definedName name="A_impresión_IM" localSheetId="44">#REF!</definedName>
    <definedName name="A_impresión_IM" localSheetId="52">#REF!</definedName>
    <definedName name="A_impresión_IM" localSheetId="55">#REF!</definedName>
    <definedName name="A_impresión_IM" localSheetId="60">#REF!</definedName>
    <definedName name="A_impresión_IM" localSheetId="64">#REF!</definedName>
    <definedName name="A_impresión_IM" localSheetId="66">#REF!</definedName>
    <definedName name="A_impresión_IM" localSheetId="83">#REF!</definedName>
    <definedName name="A_impresión_IM">#REF!</definedName>
    <definedName name="_xlnm.Print_Area" localSheetId="67">' 4.2'!$A$1:$E$40</definedName>
    <definedName name="_xlnm.Print_Area" localSheetId="50">' g3.4'!$A$2:$S$34</definedName>
    <definedName name="_xlnm.Print_Area" localSheetId="62">' g3.8'!$A$1:$E$26</definedName>
    <definedName name="_xlnm.Print_Area" localSheetId="0">'1.1'!$A$1:$H$27</definedName>
    <definedName name="_xlnm.Print_Area" localSheetId="14">'1.10'!$A$1:$F$20</definedName>
    <definedName name="_xlnm.Print_Area" localSheetId="16">'1.11'!$A$1:$H$41</definedName>
    <definedName name="_xlnm.Print_Area" localSheetId="17">'1.12'!$A$1:$I$40</definedName>
    <definedName name="_xlnm.Print_Area" localSheetId="18">'1.13'!$A$1:$H$41</definedName>
    <definedName name="_xlnm.Print_Area" localSheetId="19">'1.14'!$A$1:$H$40</definedName>
    <definedName name="_xlnm.Print_Area" localSheetId="1">'1.2'!$A$1:$H$16</definedName>
    <definedName name="_xlnm.Print_Area" localSheetId="3">'1.3'!$A$1:$I$20</definedName>
    <definedName name="_xlnm.Print_Area" localSheetId="4">'1.4'!$A$1:$I$16</definedName>
    <definedName name="_xlnm.Print_Area" localSheetId="6">'1.5'!$B$2:$G$40</definedName>
    <definedName name="_xlnm.Print_Area" localSheetId="7">'1.6'!$B$2:$H$40</definedName>
    <definedName name="_xlnm.Print_Area" localSheetId="8">'1.7'!$A$1:$I$19</definedName>
    <definedName name="_xlnm.Print_Area" localSheetId="9">'1.8'!$A$1:$J$19</definedName>
    <definedName name="_xlnm.Print_Area" localSheetId="13">'1.9'!$A$1:$F$40</definedName>
    <definedName name="_xlnm.Print_Area" localSheetId="22">'2.1'!$A$1:$M$40</definedName>
    <definedName name="_xlnm.Print_Area" localSheetId="25">'2.2'!$A$1:$H$13</definedName>
    <definedName name="_xlnm.Print_Area" localSheetId="27">'2.3'!$A$1:$H$13</definedName>
    <definedName name="_xlnm.Print_Area" localSheetId="28">'2.4'!$A$1:$H$13</definedName>
    <definedName name="_xlnm.Print_Area" localSheetId="29">'2.5'!$A$1:$AZ$38</definedName>
    <definedName name="_xlnm.Print_Area" localSheetId="31">'2.6'!$B$1:$G$13</definedName>
    <definedName name="_xlnm.Print_Area" localSheetId="33">'2.7'!$A$1:$H$13</definedName>
    <definedName name="_xlnm.Print_Area" localSheetId="34">'2.8'!$A$1:$H$13</definedName>
    <definedName name="_xlnm.Print_Area" localSheetId="39">'3.1'!$B$1:$E$25</definedName>
    <definedName name="_xlnm.Print_Area" localSheetId="53">'3.10'!$A$1:$F$27</definedName>
    <definedName name="_xlnm.Print_Area" localSheetId="54">'3.11'!$A$1:$G$39</definedName>
    <definedName name="_xlnm.Print_Area" localSheetId="56">'3.12'!$A$1:$W$39</definedName>
    <definedName name="_xlnm.Print_Area" localSheetId="58">'3.13'!$A$1:$AK$39</definedName>
    <definedName name="_xlnm.Print_Area" localSheetId="61">'3.14'!$A$1:$P$40</definedName>
    <definedName name="_xlnm.Print_Area" localSheetId="40">'3.2'!$A$1:$F$39</definedName>
    <definedName name="_xlnm.Print_Area" localSheetId="41">'3.3'!$A$1:$AB$40</definedName>
    <definedName name="_xlnm.Print_Area" localSheetId="43">'3.4'!$A$1:$F$27</definedName>
    <definedName name="_xlnm.Print_Area" localSheetId="45">'3.5'!$A$1:$F$39</definedName>
    <definedName name="_xlnm.Print_Area" localSheetId="47">'3.6'!$A$1:$AF$41</definedName>
    <definedName name="_xlnm.Print_Area" localSheetId="48">'3.7'!$A$1:$F$15</definedName>
    <definedName name="_xlnm.Print_Area" localSheetId="49">'3.8'!$A$1:$O$2</definedName>
    <definedName name="_xlnm.Print_Area" localSheetId="51">'3.9'!$A$1:$P$9</definedName>
    <definedName name="_xlnm.Print_Area" localSheetId="63">'4.1'!$A$1:$H$38</definedName>
    <definedName name="_xlnm.Print_Area" localSheetId="68">'5.1'!$A$1:$H$38</definedName>
    <definedName name="_xlnm.Print_Area" localSheetId="71">'5.3'!$A$1:$E$16</definedName>
    <definedName name="_xlnm.Print_Area" localSheetId="72">'5.4'!$A$2:$F$37</definedName>
    <definedName name="_xlnm.Print_Area" localSheetId="76">'5.8'!$A$1:$F$39</definedName>
    <definedName name="_xlnm.Print_Area" localSheetId="78">'6.2'!$A$2:$A$37</definedName>
    <definedName name="_xlnm.Print_Area" localSheetId="79">'6.3'!$B$2:$O$87</definedName>
    <definedName name="_xlnm.Print_Area" localSheetId="80">'6.4'!$A$2:$A$39</definedName>
    <definedName name="_xlnm.Print_Area" localSheetId="81">'6.5'!#REF!</definedName>
    <definedName name="_xlnm.Print_Area" localSheetId="82">'6.6'!#REF!</definedName>
    <definedName name="_xlnm.Print_Area" localSheetId="20">'cob estados 2010'!$A$1:$AT$42</definedName>
    <definedName name="_xlnm.Print_Area" localSheetId="2">'g 1.2'!$A$1:$M$22</definedName>
    <definedName name="_xlnm.Print_Area" localSheetId="5">'g 1.3'!$B$2:$N$21</definedName>
    <definedName name="_xlnm.Print_Area" localSheetId="11">'g 1.5'!$B$2:$E$25</definedName>
    <definedName name="_xlnm.Print_Area" localSheetId="74">'g 5.1'!$A$2:$J$28</definedName>
    <definedName name="_xlnm.Print_Area" localSheetId="10">'g1.1 y g1.4'!#REF!</definedName>
    <definedName name="_xlnm.Print_Area" localSheetId="12">g1.6!$B$2:$G$25</definedName>
    <definedName name="_xlnm.Print_Area" localSheetId="24">g2.2!$A$1:$K$38</definedName>
    <definedName name="_xlnm.Print_Area" localSheetId="26">g2.3!$A$1:$O$37</definedName>
    <definedName name="_xlnm.Print_Area" localSheetId="30">g2.4!$B$2:$K$37</definedName>
    <definedName name="_xlnm.Print_Area" localSheetId="32">g2.5!$A$1:$O$39</definedName>
    <definedName name="_xlnm.Print_Area" localSheetId="36">'g2.8 g2.9'!$B$2:$M$57</definedName>
    <definedName name="_xlnm.Print_Area" localSheetId="46">g3.3!$A$1:$N$32</definedName>
    <definedName name="_xlnm.Print_Area" localSheetId="52">g3.5!$A$1:$N$28</definedName>
    <definedName name="_xlnm.Print_Area" localSheetId="55">g3.6!$B$2:$K$37</definedName>
    <definedName name="_xlnm.Print_Area" localSheetId="64">g4.1!$A$1:$P$47</definedName>
    <definedName name="_xlnm.Print_Area" localSheetId="65">g4.2!$A$1:$I$32</definedName>
    <definedName name="_xlnm.Print_Area" localSheetId="66">g4.3!#REF!</definedName>
    <definedName name="_xlnm.Print_Area" localSheetId="83">resumen!$A$1:$O$44</definedName>
    <definedName name="b" localSheetId="35">#REF!</definedName>
    <definedName name="b" localSheetId="75">#REF!</definedName>
    <definedName name="b" localSheetId="5">#REF!</definedName>
    <definedName name="b" localSheetId="10">#REF!</definedName>
    <definedName name="b" localSheetId="15">#REF!</definedName>
    <definedName name="b" localSheetId="38">#REF!</definedName>
    <definedName name="b" localSheetId="24">#REF!</definedName>
    <definedName name="b" localSheetId="30">#REF!</definedName>
    <definedName name="b" localSheetId="42">#REF!</definedName>
    <definedName name="b" localSheetId="44">#REF!</definedName>
    <definedName name="b" localSheetId="52">#REF!</definedName>
    <definedName name="b" localSheetId="55">#REF!</definedName>
    <definedName name="b" localSheetId="60">#REF!</definedName>
    <definedName name="b" localSheetId="64">#REF!</definedName>
    <definedName name="b" localSheetId="66">#REF!</definedName>
    <definedName name="b">#REF!</definedName>
    <definedName name="d" localSheetId="35">#REF!</definedName>
    <definedName name="d" localSheetId="75">#REF!</definedName>
    <definedName name="d" localSheetId="5">#REF!</definedName>
    <definedName name="d" localSheetId="10">#REF!</definedName>
    <definedName name="d" localSheetId="15">#REF!</definedName>
    <definedName name="d" localSheetId="38">#REF!</definedName>
    <definedName name="d" localSheetId="24">#REF!</definedName>
    <definedName name="d" localSheetId="30">#REF!</definedName>
    <definedName name="d" localSheetId="42">#REF!</definedName>
    <definedName name="d" localSheetId="44">#REF!</definedName>
    <definedName name="d" localSheetId="52">#REF!</definedName>
    <definedName name="d" localSheetId="55">#REF!</definedName>
    <definedName name="d" localSheetId="60">#REF!</definedName>
    <definedName name="d" localSheetId="64">#REF!</definedName>
    <definedName name="d" localSheetId="66">#REF!</definedName>
    <definedName name="d">#REF!</definedName>
    <definedName name="DataBank" localSheetId="35">#REF!</definedName>
    <definedName name="DataBank" localSheetId="78">'6.2'!$A$2:$A$37</definedName>
    <definedName name="DataBank" localSheetId="79">'6.3'!#REF!</definedName>
    <definedName name="DataBank" localSheetId="80">'6.4'!$A$2:$A$39</definedName>
    <definedName name="DataBank" localSheetId="81">'6.5'!#REF!</definedName>
    <definedName name="DataBank" localSheetId="82">'6.6'!#REF!</definedName>
    <definedName name="DataBank" localSheetId="5">#REF!</definedName>
    <definedName name="DataBank" localSheetId="10">#REF!</definedName>
    <definedName name="DataBank" localSheetId="15">#REF!</definedName>
    <definedName name="DataBank" localSheetId="38">#REF!</definedName>
    <definedName name="DataBank" localSheetId="42">#REF!</definedName>
    <definedName name="DataBank" localSheetId="44">#REF!</definedName>
    <definedName name="DataBank" localSheetId="52">#REF!</definedName>
    <definedName name="DataBank" localSheetId="55">#REF!</definedName>
    <definedName name="DataBank" localSheetId="60">#REF!</definedName>
    <definedName name="DataBank" localSheetId="64">#REF!</definedName>
    <definedName name="DataBank" localSheetId="66">#REF!</definedName>
    <definedName name="DataBank">#REF!</definedName>
    <definedName name="DIFERENCIAS">#N/A</definedName>
    <definedName name="errooorrr" localSheetId="35">[1]Hoja1!#REF!</definedName>
    <definedName name="errooorrr" localSheetId="5">[1]Hoja1!#REF!</definedName>
    <definedName name="errooorrr" localSheetId="10">[1]Hoja1!#REF!</definedName>
    <definedName name="errooorrr" localSheetId="15">[1]Hoja1!#REF!</definedName>
    <definedName name="errooorrr" localSheetId="38">[1]Hoja1!#REF!</definedName>
    <definedName name="errooorrr" localSheetId="42">[1]Hoja1!#REF!</definedName>
    <definedName name="errooorrr" localSheetId="44">[1]Hoja1!#REF!</definedName>
    <definedName name="errooorrr" localSheetId="52">[1]Hoja1!#REF!</definedName>
    <definedName name="errooorrr" localSheetId="55">[1]Hoja1!#REF!</definedName>
    <definedName name="errooorrr" localSheetId="60">[1]Hoja1!#REF!</definedName>
    <definedName name="errooorrr" localSheetId="64">[1]Hoja1!#REF!</definedName>
    <definedName name="errooorrr" localSheetId="66">[1]Hoja1!#REF!</definedName>
    <definedName name="errooorrr">[1]Hoja1!#REF!</definedName>
    <definedName name="error" localSheetId="35">#REF!</definedName>
    <definedName name="error" localSheetId="5">#REF!</definedName>
    <definedName name="error" localSheetId="10">#REF!</definedName>
    <definedName name="error" localSheetId="15">#REF!</definedName>
    <definedName name="error" localSheetId="38">#REF!</definedName>
    <definedName name="error" localSheetId="42">#REF!</definedName>
    <definedName name="error" localSheetId="44">#REF!</definedName>
    <definedName name="error" localSheetId="52">#REF!</definedName>
    <definedName name="error" localSheetId="55">#REF!</definedName>
    <definedName name="error" localSheetId="60">#REF!</definedName>
    <definedName name="error" localSheetId="64">#REF!</definedName>
    <definedName name="error" localSheetId="66">#REF!</definedName>
    <definedName name="error">#REF!</definedName>
    <definedName name="error2" localSheetId="35">#REF!</definedName>
    <definedName name="error2" localSheetId="5">#REF!</definedName>
    <definedName name="error2" localSheetId="10">#REF!</definedName>
    <definedName name="error2" localSheetId="15">#REF!</definedName>
    <definedName name="error2" localSheetId="38">#REF!</definedName>
    <definedName name="error2" localSheetId="42">#REF!</definedName>
    <definedName name="error2" localSheetId="44">#REF!</definedName>
    <definedName name="error2" localSheetId="52">#REF!</definedName>
    <definedName name="error2" localSheetId="55">#REF!</definedName>
    <definedName name="error2" localSheetId="60">#REF!</definedName>
    <definedName name="error2" localSheetId="64">#REF!</definedName>
    <definedName name="error2" localSheetId="66">#REF!</definedName>
    <definedName name="error2">#REF!</definedName>
    <definedName name="i" localSheetId="35">#REF!</definedName>
    <definedName name="i" localSheetId="75">#REF!</definedName>
    <definedName name="i" localSheetId="5">#REF!</definedName>
    <definedName name="i" localSheetId="10">#REF!</definedName>
    <definedName name="i" localSheetId="15">#REF!</definedName>
    <definedName name="i" localSheetId="38">#REF!</definedName>
    <definedName name="i" localSheetId="24">#REF!</definedName>
    <definedName name="i" localSheetId="30">#REF!</definedName>
    <definedName name="i" localSheetId="42">#REF!</definedName>
    <definedName name="i" localSheetId="44">#REF!</definedName>
    <definedName name="i" localSheetId="52">#REF!</definedName>
    <definedName name="i" localSheetId="55">#REF!</definedName>
    <definedName name="i" localSheetId="60">#REF!</definedName>
    <definedName name="i" localSheetId="64">#REF!</definedName>
    <definedName name="i" localSheetId="66">#REF!</definedName>
    <definedName name="i">#REF!</definedName>
    <definedName name="jj" localSheetId="22">[1]Hoja1!#REF!</definedName>
    <definedName name="jj" localSheetId="35">[1]Hoja1!#REF!</definedName>
    <definedName name="jj" localSheetId="5">[1]Hoja1!#REF!</definedName>
    <definedName name="jj" localSheetId="10">[1]Hoja1!#REF!</definedName>
    <definedName name="jj" localSheetId="15">[1]Hoja1!#REF!</definedName>
    <definedName name="jj" localSheetId="38">[1]Hoja1!#REF!</definedName>
    <definedName name="jj" localSheetId="24">[1]Hoja1!#REF!</definedName>
    <definedName name="jj" localSheetId="30">[1]Hoja1!#REF!</definedName>
    <definedName name="jj" localSheetId="42">[1]Hoja1!#REF!</definedName>
    <definedName name="jj" localSheetId="44">[1]Hoja1!#REF!</definedName>
    <definedName name="jj" localSheetId="52">[1]Hoja1!#REF!</definedName>
    <definedName name="jj" localSheetId="55">[1]Hoja1!#REF!</definedName>
    <definedName name="jj" localSheetId="60">[1]Hoja1!#REF!</definedName>
    <definedName name="jj" localSheetId="64">[1]Hoja1!#REF!</definedName>
    <definedName name="jj" localSheetId="66">[1]Hoja1!#REF!</definedName>
    <definedName name="jj">[1]Hoja1!#REF!</definedName>
    <definedName name="p" localSheetId="35">[1]Hoja1!#REF!</definedName>
    <definedName name="p" localSheetId="5">[1]Hoja1!#REF!</definedName>
    <definedName name="p" localSheetId="10">[1]Hoja1!#REF!</definedName>
    <definedName name="p" localSheetId="15">[1]Hoja1!#REF!</definedName>
    <definedName name="p" localSheetId="38">[1]Hoja1!#REF!</definedName>
    <definedName name="p" localSheetId="24">[1]Hoja1!#REF!</definedName>
    <definedName name="p" localSheetId="30">[1]Hoja1!#REF!</definedName>
    <definedName name="p" localSheetId="42">[1]Hoja1!#REF!</definedName>
    <definedName name="p" localSheetId="44">[1]Hoja1!#REF!</definedName>
    <definedName name="p" localSheetId="52">[1]Hoja1!#REF!</definedName>
    <definedName name="p" localSheetId="55">[1]Hoja1!#REF!</definedName>
    <definedName name="p" localSheetId="60">[1]Hoja1!#REF!</definedName>
    <definedName name="p" localSheetId="64">[1]Hoja1!#REF!</definedName>
    <definedName name="p" localSheetId="66">[1]Hoja1!#REF!</definedName>
    <definedName name="p">[1]Hoja1!#REF!</definedName>
    <definedName name="t" localSheetId="35">#REF!</definedName>
    <definedName name="t" localSheetId="75">#REF!</definedName>
    <definedName name="t" localSheetId="5">#REF!</definedName>
    <definedName name="t" localSheetId="10">#REF!</definedName>
    <definedName name="t" localSheetId="15">#REF!</definedName>
    <definedName name="t" localSheetId="38">#REF!</definedName>
    <definedName name="t" localSheetId="24">#REF!</definedName>
    <definedName name="t" localSheetId="30">#REF!</definedName>
    <definedName name="t" localSheetId="42">#REF!</definedName>
    <definedName name="t" localSheetId="44">#REF!</definedName>
    <definedName name="t" localSheetId="52">#REF!</definedName>
    <definedName name="t" localSheetId="55">#REF!</definedName>
    <definedName name="t" localSheetId="60">#REF!</definedName>
    <definedName name="t" localSheetId="64">#REF!</definedName>
    <definedName name="t" localSheetId="66">#REF!</definedName>
    <definedName name="t">#REF!</definedName>
    <definedName name="_xlnm.Print_Titles" localSheetId="77">'6.1'!$2:$7</definedName>
    <definedName name="_xlnm.Print_Titles" localSheetId="78">'6.2'!$2:$6</definedName>
    <definedName name="_xlnm.Print_Titles" localSheetId="79">'6.3'!$2:$7</definedName>
    <definedName name="_xlnm.Print_Titles" localSheetId="80">'6.4'!$2:$7</definedName>
    <definedName name="_xlnm.Print_Titles" localSheetId="81">'6.5'!$2:$6</definedName>
    <definedName name="_xlnm.Print_Titles" localSheetId="82">'6.6'!$2:$6</definedName>
    <definedName name="_xlnm.Print_Titles" localSheetId="20">'cob estados 2010'!$A:$D</definedName>
    <definedName name="VARIABLES">#N/A</definedName>
    <definedName name="Z_22A052D7_7D56_11D6_AA65_000102C264C1_.wvu.FilterData" localSheetId="83" hidden="1">resumen!$B$7:$O$40</definedName>
    <definedName name="Z_22A052D7_7D56_11D6_AA65_000102C264C1_.wvu.PrintArea" localSheetId="83" hidden="1">resumen!$B$1:$O$45</definedName>
    <definedName name="Z_22A052D7_7D56_11D6_AA65_000102C264C1_.wvu.PrintTitles" localSheetId="83" hidden="1">resumen!$B$1:$B$65535,resumen!$A$1:$IP$8</definedName>
    <definedName name="Z_22A052D7_7D56_11D6_AA65_000102C264C1_.wvu.Rows" localSheetId="83" hidden="1">resumen!$A$6:$IP$6</definedName>
    <definedName name="Z_22A052D8_7D56_11D6_AA65_000102C264C1_.wvu.Cols" localSheetId="83" hidden="1">resumen!#REF!,resumen!#REF!,resumen!#REF!,resumen!$I$1:$I$65535,resumen!#REF!,resumen!#REF!</definedName>
    <definedName name="Z_22A052D8_7D56_11D6_AA65_000102C264C1_.wvu.FilterData" localSheetId="83" hidden="1">resumen!$B$7:$O$40</definedName>
    <definedName name="Z_22A052D8_7D56_11D6_AA65_000102C264C1_.wvu.PrintArea" localSheetId="83" hidden="1">resumen!$B$1:$O$45</definedName>
    <definedName name="Z_22A052D8_7D56_11D6_AA65_000102C264C1_.wvu.PrintTitles" localSheetId="83" hidden="1">resumen!$B$1:$B$65535,resumen!$A$1:$IP$8</definedName>
    <definedName name="Z_22A052D8_7D56_11D6_AA65_000102C264C1_.wvu.Rows" localSheetId="83" hidden="1">resumen!$A$6:$IP$6</definedName>
    <definedName name="Z_48A744A8_8180_4A3B_8108_49EF41816969_.wvu.Cols" localSheetId="16" hidden="1">'1.11'!#REF!</definedName>
    <definedName name="Z_48A744A8_8180_4A3B_8108_49EF41816969_.wvu.Cols" localSheetId="17" hidden="1">'1.12'!$G:$G</definedName>
    <definedName name="Z_48A744A8_8180_4A3B_8108_49EF41816969_.wvu.Cols" localSheetId="18" hidden="1">'1.13'!$F:$F</definedName>
    <definedName name="Z_48A744A8_8180_4A3B_8108_49EF41816969_.wvu.Cols" localSheetId="19" hidden="1">'1.14'!#REF!</definedName>
    <definedName name="Z_48A744A8_8180_4A3B_8108_49EF41816969_.wvu.Cols" localSheetId="22" hidden="1">'2.1'!$C:$C</definedName>
    <definedName name="Z_48A744A8_8180_4A3B_8108_49EF41816969_.wvu.Cols" localSheetId="29" hidden="1">'2.5'!$I:$P,'2.5'!$AI:$AP</definedName>
    <definedName name="Z_48A744A8_8180_4A3B_8108_49EF41816969_.wvu.Cols" localSheetId="68" hidden="1">'5.1'!$E:$F</definedName>
    <definedName name="Z_48A744A8_8180_4A3B_8108_49EF41816969_.wvu.Cols" localSheetId="76" hidden="1">'5.8'!#REF!</definedName>
    <definedName name="Z_48A744A8_8180_4A3B_8108_49EF41816969_.wvu.Cols" localSheetId="66" hidden="1">g4.3!#REF!</definedName>
    <definedName name="Z_48A744A8_8180_4A3B_8108_49EF41816969_.wvu.PrintArea" localSheetId="7" hidden="1">'1.6'!$A$1:$H$47</definedName>
    <definedName name="Z_48A744A8_8180_4A3B_8108_49EF41816969_.wvu.PrintArea" localSheetId="29" hidden="1">'2.5'!$A$1:$AZ$38</definedName>
    <definedName name="Z_48A744A8_8180_4A3B_8108_49EF41816969_.wvu.PrintArea" localSheetId="41" hidden="1">'3.3'!$B$1:$L$39</definedName>
    <definedName name="Z_48A744A8_8180_4A3B_8108_49EF41816969_.wvu.PrintArea" localSheetId="47" hidden="1">'3.6'!$B$1:$AD$38</definedName>
    <definedName name="Z_48A744A8_8180_4A3B_8108_49EF41816969_.wvu.PrintArea" localSheetId="11" hidden="1">'g 1.5'!$B$2:$H$24</definedName>
    <definedName name="Z_48A744A8_8180_4A3B_8108_49EF41816969_.wvu.PrintArea" localSheetId="24" hidden="1">g2.2!$B$1:$K$37</definedName>
    <definedName name="Z_48A744A8_8180_4A3B_8108_49EF41816969_.wvu.PrintArea" localSheetId="26" hidden="1">g2.3!$A$2:$H$35</definedName>
    <definedName name="Z_48A744A8_8180_4A3B_8108_49EF41816969_.wvu.PrintArea" localSheetId="30" hidden="1">g2.4!$B$1:$M$36</definedName>
    <definedName name="Z_48A744A8_8180_4A3B_8108_49EF41816969_.wvu.PrintArea" localSheetId="32" hidden="1">g2.5!$B$2:$J$37</definedName>
    <definedName name="Z_48A744A8_8180_4A3B_8108_49EF41816969_.wvu.PrintArea" localSheetId="52" hidden="1">g3.5!$B$1:$M$27</definedName>
    <definedName name="Z_48A744A8_8180_4A3B_8108_49EF41816969_.wvu.PrintArea" localSheetId="55" hidden="1">g3.6!$B$1:$L$36</definedName>
    <definedName name="Z_48A744A8_8180_4A3B_8108_49EF41816969_.wvu.Rows" localSheetId="18" hidden="1">'1.13'!$38:$39</definedName>
    <definedName name="Z_48A744A8_8180_4A3B_8108_49EF41816969_.wvu.Rows" localSheetId="19" hidden="1">'1.14'!$37:$37</definedName>
    <definedName name="Z_48A744A8_8180_4A3B_8108_49EF41816969_.wvu.Rows" localSheetId="8" hidden="1">'1.7'!$22:$22</definedName>
    <definedName name="Z_48A744A8_8180_4A3B_8108_49EF41816969_.wvu.Rows" localSheetId="9" hidden="1">'1.8'!#REF!</definedName>
    <definedName name="Z_48A744A8_8180_4A3B_8108_49EF41816969_.wvu.Rows" localSheetId="49" hidden="1">'3.8'!$4:$4</definedName>
    <definedName name="Z_48A744A8_8180_4A3B_8108_49EF41816969_.wvu.Rows" localSheetId="68" hidden="1">'5.1'!$42:$42</definedName>
    <definedName name="Z_48A744A8_8180_4A3B_8108_49EF41816969_.wvu.Rows" localSheetId="76" hidden="1">'5.8'!$36:$36</definedName>
    <definedName name="Z_48A744A8_8180_4A3B_8108_49EF41816969_.wvu.Rows" localSheetId="10" hidden="1">'g1.1 y g1.4'!#REF!</definedName>
    <definedName name="Z_6DCFE324_2DF9_4BB0_88BD_A4AD316C7A9E_.wvu.Cols" localSheetId="24" hidden="1">g2.2!#REF!</definedName>
    <definedName name="Z_6DCFE324_2DF9_4BB0_88BD_A4AD316C7A9E_.wvu.Cols" localSheetId="30" hidden="1">g2.4!#REF!</definedName>
    <definedName name="Z_6DCFE324_2DF9_4BB0_88BD_A4AD316C7A9E_.wvu.Cols" localSheetId="55" hidden="1">g3.6!#REF!</definedName>
    <definedName name="Z_6DCFE324_2DF9_4BB0_88BD_A4AD316C7A9E_.wvu.PrintArea" localSheetId="47" hidden="1">'3.6'!$B$1:$AD$38</definedName>
    <definedName name="Z_6DCFE324_2DF9_4BB0_88BD_A4AD316C7A9E_.wvu.PrintArea" localSheetId="11" hidden="1">'g 1.5'!$B$2:$H$24</definedName>
    <definedName name="Z_6DCFE324_2DF9_4BB0_88BD_A4AD316C7A9E_.wvu.PrintArea" localSheetId="24" hidden="1">g2.2!$B$2:$K$37</definedName>
    <definedName name="Z_6DCFE324_2DF9_4BB0_88BD_A4AD316C7A9E_.wvu.PrintArea" localSheetId="26" hidden="1">g2.3!$A$2:$H$35</definedName>
    <definedName name="Z_6DCFE324_2DF9_4BB0_88BD_A4AD316C7A9E_.wvu.PrintArea" localSheetId="30" hidden="1">g2.4!$B$1:$K$36</definedName>
    <definedName name="Z_6DCFE324_2DF9_4BB0_88BD_A4AD316C7A9E_.wvu.PrintArea" localSheetId="32" hidden="1">g2.5!$B$2:$J$37</definedName>
    <definedName name="Z_6DCFE324_2DF9_4BB0_88BD_A4AD316C7A9E_.wvu.PrintArea" localSheetId="46" hidden="1">g3.3!$A$1:$N$32</definedName>
    <definedName name="Z_6DCFE324_2DF9_4BB0_88BD_A4AD316C7A9E_.wvu.PrintArea" localSheetId="52" hidden="1">g3.5!$B$1:$M$27</definedName>
    <definedName name="Z_6DCFE324_2DF9_4BB0_88BD_A4AD316C7A9E_.wvu.PrintArea" localSheetId="55" hidden="1">g3.6!$B$1:$K$36</definedName>
    <definedName name="Z_8147A8E0_0E68_473D_8FEE_471FE5899555_.wvu.Cols" localSheetId="29" hidden="1">'2.5'!$I:$P,'2.5'!$AI:$AP</definedName>
    <definedName name="Z_8147A8E0_0E68_473D_8FEE_471FE5899555_.wvu.Cols" localSheetId="24" hidden="1">g2.2!#REF!</definedName>
    <definedName name="Z_8147A8E0_0E68_473D_8FEE_471FE5899555_.wvu.Cols" localSheetId="30" hidden="1">g2.4!#REF!</definedName>
    <definedName name="Z_8147A8E0_0E68_473D_8FEE_471FE5899555_.wvu.Cols" localSheetId="55" hidden="1">g3.6!#REF!</definedName>
    <definedName name="Z_8147A8E0_0E68_473D_8FEE_471FE5899555_.wvu.PrintArea" localSheetId="22" hidden="1">'2.1'!$A$1:$M$40</definedName>
    <definedName name="Z_8147A8E0_0E68_473D_8FEE_471FE5899555_.wvu.PrintArea" localSheetId="29" hidden="1">'2.5'!$A$1:$AZ$38</definedName>
    <definedName name="Z_8147A8E0_0E68_473D_8FEE_471FE5899555_.wvu.PrintArea" localSheetId="47" hidden="1">'3.6'!$B$1:$AD$38</definedName>
    <definedName name="Z_8147A8E0_0E68_473D_8FEE_471FE5899555_.wvu.PrintArea" localSheetId="24" hidden="1">g2.2!$B$2:$K$37</definedName>
    <definedName name="Z_8147A8E0_0E68_473D_8FEE_471FE5899555_.wvu.PrintArea" localSheetId="30" hidden="1">g2.4!$B$1:$K$36</definedName>
    <definedName name="Z_8147A8E0_0E68_473D_8FEE_471FE5899555_.wvu.PrintArea" localSheetId="46" hidden="1">g3.3!$A$1:$N$32</definedName>
    <definedName name="Z_8147A8E0_0E68_473D_8FEE_471FE5899555_.wvu.PrintArea" localSheetId="55" hidden="1">g3.6!$B$1:$K$36</definedName>
    <definedName name="Z_8147A8E0_0E68_473D_8FEE_471FE5899555_.wvu.Rows" localSheetId="29" hidden="1">'2.5'!#REF!</definedName>
    <definedName name="Z_8AB5A684_2FCB_45D3_9BB5_471D85EE0805_.wvu.Cols" localSheetId="83" hidden="1">resumen!#REF!,resumen!#REF!,resumen!#REF!,resumen!#REF!,resumen!#REF!,resumen!#REF!</definedName>
    <definedName name="Z_8AB5A684_2FCB_45D3_9BB5_471D85EE0805_.wvu.FilterData" localSheetId="83" hidden="1">resumen!$B$7:$O$40</definedName>
    <definedName name="Z_8AB5A684_2FCB_45D3_9BB5_471D85EE0805_.wvu.PrintArea" localSheetId="83" hidden="1">resumen!$B$1:$O$45</definedName>
    <definedName name="Z_8AB5A684_2FCB_45D3_9BB5_471D85EE0805_.wvu.PrintTitles" localSheetId="83" hidden="1">resumen!$B$1:$B$65535,resumen!$A$1:$IP$8</definedName>
    <definedName name="Z_9BF398E0_33D8_4E64_94A2_9B7C822C8383_.wvu.Cols" localSheetId="19" hidden="1">'1.14'!#REF!</definedName>
    <definedName name="Z_9BF398E0_33D8_4E64_94A2_9B7C822C8383_.wvu.Cols" localSheetId="22" hidden="1">'2.1'!$D:$D</definedName>
    <definedName name="Z_9BF398E0_33D8_4E64_94A2_9B7C822C8383_.wvu.Cols" localSheetId="29" hidden="1">'2.5'!$I:$R,'2.5'!$AA:$AA,'2.5'!$AI:$AR</definedName>
    <definedName name="Z_9BF398E0_33D8_4E64_94A2_9B7C822C8383_.wvu.Cols" localSheetId="68" hidden="1">'5.1'!$E:$F</definedName>
    <definedName name="Z_9BF398E0_33D8_4E64_94A2_9B7C822C8383_.wvu.PrintArea" localSheetId="14" hidden="1">'1.10'!$A$1:$F$20</definedName>
    <definedName name="Z_9BF398E0_33D8_4E64_94A2_9B7C822C8383_.wvu.PrintArea" localSheetId="3" hidden="1">'1.3'!$A$1:$I$20</definedName>
    <definedName name="Z_9BF398E0_33D8_4E64_94A2_9B7C822C8383_.wvu.PrintArea" localSheetId="4" hidden="1">'1.4'!$A$1:$I$16</definedName>
    <definedName name="Z_9BF398E0_33D8_4E64_94A2_9B7C822C8383_.wvu.PrintArea" localSheetId="25" hidden="1">'2.2'!$A$1:$H$13</definedName>
    <definedName name="Z_9BF398E0_33D8_4E64_94A2_9B7C822C8383_.wvu.PrintArea" localSheetId="28" hidden="1">'2.4'!$A$1:$I$13</definedName>
    <definedName name="Z_9BF398E0_33D8_4E64_94A2_9B7C822C8383_.wvu.PrintArea" localSheetId="29" hidden="1">'2.5'!$A$1:$AZ$38</definedName>
    <definedName name="Z_9BF398E0_33D8_4E64_94A2_9B7C822C8383_.wvu.PrintArea" localSheetId="33" hidden="1">'2.7'!$A$1:$H$13</definedName>
    <definedName name="Z_9BF398E0_33D8_4E64_94A2_9B7C822C8383_.wvu.PrintArea" localSheetId="34" hidden="1">'2.8'!$A$1:$H$13</definedName>
    <definedName name="Z_9BF398E0_33D8_4E64_94A2_9B7C822C8383_.wvu.PrintArea" localSheetId="39" hidden="1">'3.1'!$A$1:$G$25</definedName>
    <definedName name="Z_9BF398E0_33D8_4E64_94A2_9B7C822C8383_.wvu.PrintArea" localSheetId="61" hidden="1">'3.14'!$A$1:$V$40</definedName>
    <definedName name="Z_9BF398E0_33D8_4E64_94A2_9B7C822C8383_.wvu.PrintArea" localSheetId="40" hidden="1">'3.2'!$A$1:$F$39</definedName>
    <definedName name="Z_9BF398E0_33D8_4E64_94A2_9B7C822C8383_.wvu.PrintArea" localSheetId="41" hidden="1">'3.3'!$B$1:$L$39</definedName>
    <definedName name="Z_9BF398E0_33D8_4E64_94A2_9B7C822C8383_.wvu.PrintArea" localSheetId="43" hidden="1">'3.4'!$A$1:$F$26</definedName>
    <definedName name="Z_9BF398E0_33D8_4E64_94A2_9B7C822C8383_.wvu.PrintArea" localSheetId="71" hidden="1">'5.3'!$A$1:$E$17</definedName>
    <definedName name="Z_9BF398E0_33D8_4E64_94A2_9B7C822C8383_.wvu.PrintArea" localSheetId="76" hidden="1">'5.8'!$A$2:$F$38</definedName>
    <definedName name="Z_9BF398E0_33D8_4E64_94A2_9B7C822C8383_.wvu.PrintArea" localSheetId="11" hidden="1">'g 1.5'!$A$2:$I$25</definedName>
    <definedName name="Z_9BF398E0_33D8_4E64_94A2_9B7C822C8383_.wvu.PrintArea" localSheetId="12" hidden="1">g1.6!$A$2:$I$34</definedName>
    <definedName name="Z_9BF398E0_33D8_4E64_94A2_9B7C822C8383_.wvu.PrintArea" localSheetId="24" hidden="1">g2.2!$B$1:$K$37</definedName>
    <definedName name="Z_9BF398E0_33D8_4E64_94A2_9B7C822C8383_.wvu.PrintArea" localSheetId="26" hidden="1">g2.3!$A$2:$H$35</definedName>
    <definedName name="Z_9BF398E0_33D8_4E64_94A2_9B7C822C8383_.wvu.PrintArea" localSheetId="30" hidden="1">g2.4!$B$1:$M$36</definedName>
    <definedName name="Z_9BF398E0_33D8_4E64_94A2_9B7C822C8383_.wvu.PrintArea" localSheetId="32" hidden="1">g2.5!$B$2:$J$37</definedName>
    <definedName name="Z_9BF398E0_33D8_4E64_94A2_9B7C822C8383_.wvu.PrintArea" localSheetId="55" hidden="1">g3.6!$B$1:$L$36</definedName>
    <definedName name="Z_9BF398E0_33D8_4E64_94A2_9B7C822C8383_.wvu.Rows" localSheetId="14" hidden="1">'1.10'!#REF!</definedName>
    <definedName name="Z_9E220BD5_A526_40BD_8239_3A0461590922_.wvu.PrintArea" localSheetId="40" hidden="1">'3.2'!$A$1:$F$38</definedName>
    <definedName name="Z_9E220BD5_A526_40BD_8239_3A0461590922_.wvu.PrintArea" localSheetId="43" hidden="1">'3.4'!$A$1:$F$26</definedName>
    <definedName name="Z_9E220BD5_A526_40BD_8239_3A0461590922_.wvu.PrintArea" localSheetId="45" hidden="1">'3.5'!$A$1:$E$40</definedName>
    <definedName name="Z_9E220BD5_A526_40BD_8239_3A0461590922_.wvu.PrintArea" localSheetId="11" hidden="1">'g 1.5'!$A$2:$I$25</definedName>
    <definedName name="Z_9E220BD5_A526_40BD_8239_3A0461590922_.wvu.PrintArea" localSheetId="12" hidden="1">g1.6!$A$2:$I$34</definedName>
    <definedName name="Z_9E220BD5_A526_40BD_8239_3A0461590922_.wvu.PrintArea" localSheetId="24" hidden="1">g2.2!$B$1:$K$37</definedName>
    <definedName name="Z_9E220BD5_A526_40BD_8239_3A0461590922_.wvu.PrintArea" localSheetId="26" hidden="1">g2.3!$A$2:$H$35</definedName>
    <definedName name="Z_9E220BD5_A526_40BD_8239_3A0461590922_.wvu.PrintArea" localSheetId="30" hidden="1">g2.4!$B$1:$M$36</definedName>
    <definedName name="Z_9E220BD5_A526_40BD_8239_3A0461590922_.wvu.PrintArea" localSheetId="32" hidden="1">g2.5!$B$2:$J$37</definedName>
    <definedName name="Z_9E220BD5_A526_40BD_8239_3A0461590922_.wvu.PrintArea" localSheetId="55" hidden="1">g3.6!$B$1:$L$36</definedName>
    <definedName name="Z_A62371C4_2ABB_11D6_AA65_000102C264C1_.wvu.Cols" localSheetId="51" hidden="1">'3.9'!#REF!</definedName>
    <definedName name="Z_A62371C4_2ABB_11D6_AA65_000102C264C1_.wvu.PrintArea" localSheetId="51" hidden="1">'3.9'!$B$1:$Q$9</definedName>
    <definedName name="Z_B4D0449B_92B2_41A9_9971_085CC112D0FC_.wvu.Cols" localSheetId="29" hidden="1">'2.5'!$I:$P,'2.5'!$AI:$AP</definedName>
    <definedName name="Z_B4D0449B_92B2_41A9_9971_085CC112D0FC_.wvu.Cols" localSheetId="24" hidden="1">g2.2!#REF!</definedName>
    <definedName name="Z_B4D0449B_92B2_41A9_9971_085CC112D0FC_.wvu.Cols" localSheetId="30" hidden="1">g2.4!#REF!</definedName>
    <definedName name="Z_B4D0449B_92B2_41A9_9971_085CC112D0FC_.wvu.Cols" localSheetId="55" hidden="1">g3.6!#REF!</definedName>
    <definedName name="Z_B4D0449B_92B2_41A9_9971_085CC112D0FC_.wvu.PrintArea" localSheetId="22" hidden="1">'2.1'!$A$1:$M$40</definedName>
    <definedName name="Z_B4D0449B_92B2_41A9_9971_085CC112D0FC_.wvu.PrintArea" localSheetId="29" hidden="1">'2.5'!$A$1:$AZ$38</definedName>
    <definedName name="Z_B4D0449B_92B2_41A9_9971_085CC112D0FC_.wvu.PrintArea" localSheetId="47" hidden="1">'3.6'!$B$1:$AD$38</definedName>
    <definedName name="Z_B4D0449B_92B2_41A9_9971_085CC112D0FC_.wvu.PrintArea" localSheetId="24" hidden="1">g2.2!$B$2:$K$37</definedName>
    <definedName name="Z_B4D0449B_92B2_41A9_9971_085CC112D0FC_.wvu.PrintArea" localSheetId="30" hidden="1">g2.4!$B$1:$K$36</definedName>
    <definedName name="Z_B4D0449B_92B2_41A9_9971_085CC112D0FC_.wvu.PrintArea" localSheetId="46" hidden="1">g3.3!$A$1:$N$32</definedName>
    <definedName name="Z_B4D0449B_92B2_41A9_9971_085CC112D0FC_.wvu.PrintArea" localSheetId="52" hidden="1">g3.5!$B$1:$M$27</definedName>
    <definedName name="Z_B4D0449B_92B2_41A9_9971_085CC112D0FC_.wvu.PrintArea" localSheetId="55" hidden="1">g3.6!$B$1:$K$36</definedName>
    <definedName name="Z_B4D0449B_92B2_41A9_9971_085CC112D0FC_.wvu.Rows" localSheetId="29" hidden="1">'2.5'!#REF!</definedName>
    <definedName name="Z_D52E60B9_403B_4865_ACCF_65CCEB137358_.wvu.FilterData" localSheetId="83" hidden="1">resumen!$B$7:$O$40</definedName>
    <definedName name="Z_D52E60B9_403B_4865_ACCF_65CCEB137358_.wvu.PrintArea" localSheetId="83" hidden="1">resumen!$B$1:$O$45</definedName>
    <definedName name="Z_D52E60B9_403B_4865_ACCF_65CCEB137358_.wvu.PrintTitles" localSheetId="83" hidden="1">resumen!$B$1:$B$65535,resumen!$A$1:$IP$8</definedName>
    <definedName name="Z_E9B43C8C_734F_433D_AD37_344F9303B5CC_.wvu.PrintArea" localSheetId="11" hidden="1">'g 1.5'!$A$2:$I$25</definedName>
    <definedName name="Z_E9B43C8C_734F_433D_AD37_344F9303B5CC_.wvu.PrintArea" localSheetId="12" hidden="1">g1.6!$A$2:$I$34</definedName>
    <definedName name="Z_E9B43C8C_734F_433D_AD37_344F9303B5CC_.wvu.PrintArea" localSheetId="24" hidden="1">g2.2!$B$1:$K$37</definedName>
    <definedName name="Z_E9B43C8C_734F_433D_AD37_344F9303B5CC_.wvu.PrintArea" localSheetId="26" hidden="1">g2.3!$A$2:$H$35</definedName>
    <definedName name="Z_E9B43C8C_734F_433D_AD37_344F9303B5CC_.wvu.PrintArea" localSheetId="30" hidden="1">g2.4!$B$1:$M$36</definedName>
    <definedName name="Z_E9B43C8C_734F_433D_AD37_344F9303B5CC_.wvu.PrintArea" localSheetId="32" hidden="1">g2.5!$B$2:$J$37</definedName>
    <definedName name="Z_E9B43C8C_734F_433D_AD37_344F9303B5CC_.wvu.PrintArea" localSheetId="55" hidden="1">g3.6!$B$1:$L$36</definedName>
  </definedNames>
  <calcPr calcId="145621"/>
  <customWorkbookViews>
    <customWorkbookView name="CNA - Vista personalizada" guid="{E9B43C8C-734F-433D-AD37-344F9303B5CC}" mergeInterval="0" personalView="1" maximized="1" windowWidth="994" windowHeight="534" tabRatio="750" activeSheetId="12"/>
    <customWorkbookView name="jhernandezb - Vista personalizada" guid="{9BF398E0-33D8-4E64-94A2-9B7C822C8383}" mergeInterval="0" personalView="1" maximized="1" windowWidth="987" windowHeight="569" tabRatio="726" activeSheetId="40"/>
    <customWorkbookView name="mzires - Vista personalizada" guid="{6DCFE324-2DF9-4BB0-88BD-A4AD316C7A9E}" mergeInterval="0" personalView="1" maximized="1" windowWidth="1148" windowHeight="639" tabRatio="633" activeSheetId="72"/>
    <customWorkbookView name="oislas - Vista personalizada" guid="{48A744A8-8180-4A3B-8108-49EF41816969}" mergeInterval="0" personalView="1" maximized="1" windowWidth="796" windowHeight="369" tabRatio="723" activeSheetId="24"/>
    <customWorkbookView name="rlopez - Vista personalizada" guid="{9E220BD5-A526-40BD-8239-3A0461590922}" mergeInterval="0" personalView="1" maximized="1" windowWidth="1020" windowHeight="544" tabRatio="750" activeSheetId="54"/>
  </customWorkbookViews>
</workbook>
</file>

<file path=xl/calcChain.xml><?xml version="1.0" encoding="utf-8"?>
<calcChain xmlns="http://schemas.openxmlformats.org/spreadsheetml/2006/main">
  <c r="A10" i="182" l="1"/>
  <c r="A11" i="182" s="1"/>
  <c r="A12" i="182" s="1"/>
  <c r="A13" i="182" s="1"/>
  <c r="A14" i="182" s="1"/>
  <c r="A15" i="182" s="1"/>
  <c r="A16" i="182" s="1"/>
  <c r="A17" i="182" s="1"/>
  <c r="A18" i="182" s="1"/>
  <c r="A19" i="182" s="1"/>
  <c r="A20" i="182" s="1"/>
  <c r="A21" i="182" s="1"/>
  <c r="A22" i="182" s="1"/>
  <c r="A23" i="182" s="1"/>
  <c r="A9" i="182"/>
  <c r="A27" i="182" l="1"/>
  <c r="A28" i="182" s="1"/>
  <c r="A29" i="182" s="1"/>
  <c r="A30" i="182" s="1"/>
  <c r="A31" i="182" s="1"/>
  <c r="A32" i="182" s="1"/>
  <c r="A33" i="182" s="1"/>
  <c r="A34" i="182" s="1"/>
  <c r="A35" i="182" s="1"/>
  <c r="A36" i="182" s="1"/>
  <c r="A37" i="182" s="1"/>
  <c r="A38" i="182" s="1"/>
  <c r="A39" i="182" s="1"/>
  <c r="A40" i="182" s="1"/>
  <c r="A41" i="182" s="1"/>
  <c r="D42" i="15" l="1"/>
  <c r="E42" i="15"/>
  <c r="H18" i="89" l="1"/>
  <c r="A8" i="186" l="1"/>
  <c r="A9" i="186" s="1"/>
  <c r="A10" i="186" s="1"/>
  <c r="A11" i="186" s="1"/>
  <c r="A12" i="186" s="1"/>
  <c r="A13" i="186" s="1"/>
  <c r="A14" i="186" s="1"/>
  <c r="A15" i="186" s="1"/>
  <c r="A16" i="186" s="1"/>
  <c r="A17" i="186" s="1"/>
  <c r="A18" i="186" s="1"/>
  <c r="A19" i="186" s="1"/>
  <c r="A20" i="186" s="1"/>
  <c r="A21" i="186" s="1"/>
  <c r="A22" i="186" s="1"/>
  <c r="A23" i="186" s="1"/>
  <c r="A24" i="186" s="1"/>
  <c r="A25" i="186" s="1"/>
  <c r="A26" i="186" s="1"/>
  <c r="A27" i="186" s="1"/>
  <c r="A28" i="186" s="1"/>
  <c r="A29" i="186" s="1"/>
  <c r="A30" i="186" s="1"/>
  <c r="A31" i="186" s="1"/>
  <c r="A32" i="186" s="1"/>
  <c r="A33" i="186" s="1"/>
  <c r="A34" i="186" s="1"/>
  <c r="A35" i="186" s="1"/>
  <c r="A36" i="186" s="1"/>
  <c r="S37" i="201" l="1"/>
  <c r="S36" i="201"/>
  <c r="S35" i="201"/>
  <c r="S34" i="201"/>
  <c r="S33" i="201"/>
  <c r="S32" i="201"/>
  <c r="S31" i="201"/>
  <c r="S30" i="201"/>
  <c r="S29" i="201"/>
  <c r="S28" i="201"/>
  <c r="S27" i="201"/>
  <c r="S26" i="201"/>
  <c r="S25" i="201"/>
  <c r="S24" i="201"/>
  <c r="S23" i="201"/>
  <c r="S22" i="201"/>
  <c r="S21" i="201"/>
  <c r="S20" i="201"/>
  <c r="S19" i="201"/>
  <c r="S18" i="201"/>
  <c r="S17" i="201"/>
  <c r="S16" i="201"/>
  <c r="S15" i="201"/>
  <c r="S14" i="201"/>
  <c r="S13" i="201"/>
  <c r="S12" i="201"/>
  <c r="S11" i="201"/>
  <c r="S10" i="201"/>
  <c r="S9" i="201"/>
  <c r="S8" i="201"/>
  <c r="S7" i="201"/>
  <c r="S6" i="201"/>
  <c r="D30" i="1" l="1"/>
  <c r="E30" i="1"/>
  <c r="D18" i="89"/>
  <c r="E18" i="89"/>
  <c r="F18" i="89"/>
  <c r="G18" i="89"/>
  <c r="I18" i="89"/>
  <c r="C18" i="89"/>
  <c r="M38" i="201"/>
  <c r="K38" i="201"/>
  <c r="I38" i="201"/>
  <c r="G38" i="201"/>
  <c r="E38" i="201"/>
  <c r="C38" i="201"/>
  <c r="K26" i="200"/>
  <c r="R5" i="200"/>
  <c r="R6" i="200" s="1"/>
  <c r="R7" i="200" s="1"/>
  <c r="R8" i="200" s="1"/>
  <c r="R9" i="200" s="1"/>
  <c r="R10" i="200" s="1"/>
  <c r="R11" i="200" s="1"/>
  <c r="R12" i="200" s="1"/>
  <c r="R13" i="200" s="1"/>
  <c r="R14" i="200" s="1"/>
  <c r="R15" i="200" s="1"/>
  <c r="R16" i="200" s="1"/>
  <c r="R17" i="200" s="1"/>
  <c r="R18" i="200" s="1"/>
  <c r="R19" i="200" s="1"/>
  <c r="R20" i="200" s="1"/>
  <c r="R21" i="200" s="1"/>
  <c r="R22" i="200" s="1"/>
  <c r="R23" i="200" s="1"/>
  <c r="R24" i="200" s="1"/>
  <c r="R25" i="200" s="1"/>
  <c r="R26" i="200" s="1"/>
  <c r="R27" i="200" s="1"/>
  <c r="R28" i="200" s="1"/>
  <c r="R29" i="200" s="1"/>
  <c r="T4" i="200"/>
  <c r="T30" i="200" s="1"/>
  <c r="T31" i="200" s="1"/>
  <c r="T5" i="200" s="1"/>
  <c r="T6" i="200" s="1"/>
  <c r="T7" i="200" s="1"/>
  <c r="T8" i="200" s="1"/>
  <c r="T9" i="200" s="1"/>
  <c r="T10" i="200" s="1"/>
  <c r="T11" i="200" s="1"/>
  <c r="T12" i="200" s="1"/>
  <c r="T13" i="200" s="1"/>
  <c r="T14" i="200" s="1"/>
  <c r="T15" i="200" s="1"/>
  <c r="T16" i="200" s="1"/>
  <c r="T17" i="200" s="1"/>
  <c r="T18" i="200" s="1"/>
  <c r="T19" i="200" s="1"/>
  <c r="T20" i="200" s="1"/>
  <c r="T21" i="200" s="1"/>
  <c r="T22" i="200" s="1"/>
  <c r="T23" i="200" s="1"/>
  <c r="T24" i="200" s="1"/>
  <c r="T25" i="200" s="1"/>
  <c r="T26" i="200" s="1"/>
  <c r="T27" i="200" s="1"/>
  <c r="T28" i="200" s="1"/>
  <c r="T29" i="200" s="1"/>
  <c r="S4" i="200"/>
  <c r="S30" i="200"/>
  <c r="S31" i="200" s="1"/>
  <c r="S5" i="200" s="1"/>
  <c r="S6" i="200" s="1"/>
  <c r="S7" i="200" s="1"/>
  <c r="S8" i="200" s="1"/>
  <c r="S9" i="200" s="1"/>
  <c r="S10" i="200" s="1"/>
  <c r="S11" i="200" s="1"/>
  <c r="S12" i="200" s="1"/>
  <c r="S13" i="200" s="1"/>
  <c r="S14" i="200" s="1"/>
  <c r="S15" i="200" s="1"/>
  <c r="S16" i="200" s="1"/>
  <c r="S17" i="200" s="1"/>
  <c r="S18" i="200" s="1"/>
  <c r="S19" i="200" s="1"/>
  <c r="S20" i="200" s="1"/>
  <c r="S21" i="200" s="1"/>
  <c r="S22" i="200" s="1"/>
  <c r="S23" i="200" s="1"/>
  <c r="S24" i="200" s="1"/>
  <c r="S25" i="200" s="1"/>
  <c r="S26" i="200" s="1"/>
  <c r="S27" i="200" s="1"/>
  <c r="S28" i="200" s="1"/>
  <c r="S29" i="200" s="1"/>
  <c r="AS41" i="170"/>
  <c r="AQ41" i="170"/>
  <c r="AK41" i="170"/>
  <c r="AH41" i="170"/>
  <c r="AE41" i="170"/>
  <c r="AC41" i="170"/>
  <c r="Y41" i="170"/>
  <c r="W41" i="170"/>
  <c r="U41" i="170"/>
  <c r="O41" i="170"/>
  <c r="L41" i="170"/>
  <c r="I41" i="170"/>
  <c r="G41" i="170"/>
  <c r="D41" i="170"/>
  <c r="C41" i="170"/>
  <c r="AT39" i="170"/>
  <c r="AR39" i="170"/>
  <c r="AN39" i="170"/>
  <c r="AO39" i="170" s="1"/>
  <c r="AL39" i="170"/>
  <c r="AI39" i="170"/>
  <c r="AF39" i="170"/>
  <c r="AD39" i="170"/>
  <c r="AA39" i="170"/>
  <c r="AB39" i="170" s="1"/>
  <c r="Z39" i="170"/>
  <c r="X39" i="170"/>
  <c r="V39" i="170"/>
  <c r="R39" i="170"/>
  <c r="S39" i="170"/>
  <c r="P39" i="170"/>
  <c r="M39" i="170"/>
  <c r="J39" i="170"/>
  <c r="H39" i="170"/>
  <c r="E39" i="170"/>
  <c r="F39" i="170" s="1"/>
  <c r="AT38" i="170"/>
  <c r="AR38" i="170"/>
  <c r="AN38" i="170"/>
  <c r="AO38" i="170" s="1"/>
  <c r="AL38" i="170"/>
  <c r="AI38" i="170"/>
  <c r="AF38" i="170"/>
  <c r="AD38" i="170"/>
  <c r="AA38" i="170"/>
  <c r="AB38" i="170"/>
  <c r="Z38" i="170"/>
  <c r="X38" i="170"/>
  <c r="V38" i="170"/>
  <c r="R38" i="170"/>
  <c r="S38" i="170" s="1"/>
  <c r="P38" i="170"/>
  <c r="M38" i="170"/>
  <c r="J38" i="170"/>
  <c r="H38" i="170"/>
  <c r="E38" i="170"/>
  <c r="F38" i="170" s="1"/>
  <c r="AT37" i="170"/>
  <c r="AR37" i="170"/>
  <c r="AN37" i="170"/>
  <c r="AO37" i="170" s="1"/>
  <c r="AL37" i="170"/>
  <c r="AI37" i="170"/>
  <c r="AF37" i="170"/>
  <c r="AD37" i="170"/>
  <c r="AA37" i="170"/>
  <c r="AB37" i="170" s="1"/>
  <c r="Z37" i="170"/>
  <c r="X37" i="170"/>
  <c r="V37" i="170"/>
  <c r="R37" i="170"/>
  <c r="S37" i="170" s="1"/>
  <c r="P37" i="170"/>
  <c r="M37" i="170"/>
  <c r="J37" i="170"/>
  <c r="H37" i="170"/>
  <c r="E37" i="170"/>
  <c r="F37" i="170"/>
  <c r="AT36" i="170"/>
  <c r="AR36" i="170"/>
  <c r="AN36" i="170"/>
  <c r="AO36" i="170"/>
  <c r="AL36" i="170"/>
  <c r="AI36" i="170"/>
  <c r="AF36" i="170"/>
  <c r="AD36" i="170"/>
  <c r="AA36" i="170"/>
  <c r="AB36" i="170" s="1"/>
  <c r="Z36" i="170"/>
  <c r="X36" i="170"/>
  <c r="V36" i="170"/>
  <c r="R36" i="170"/>
  <c r="S36" i="170" s="1"/>
  <c r="P36" i="170"/>
  <c r="M36" i="170"/>
  <c r="J36" i="170"/>
  <c r="H36" i="170"/>
  <c r="E36" i="170"/>
  <c r="F36" i="170" s="1"/>
  <c r="AT35" i="170"/>
  <c r="AR35" i="170"/>
  <c r="AN35" i="170"/>
  <c r="AO35" i="170" s="1"/>
  <c r="AL35" i="170"/>
  <c r="AI35" i="170"/>
  <c r="AF35" i="170"/>
  <c r="AD35" i="170"/>
  <c r="AA35" i="170"/>
  <c r="AB35" i="170" s="1"/>
  <c r="Z35" i="170"/>
  <c r="X35" i="170"/>
  <c r="V35" i="170"/>
  <c r="R35" i="170"/>
  <c r="S35" i="170"/>
  <c r="P35" i="170"/>
  <c r="M35" i="170"/>
  <c r="J35" i="170"/>
  <c r="H35" i="170"/>
  <c r="E35" i="170"/>
  <c r="F35" i="170" s="1"/>
  <c r="AT34" i="170"/>
  <c r="AR34" i="170"/>
  <c r="AN34" i="170"/>
  <c r="AO34" i="170" s="1"/>
  <c r="AL34" i="170"/>
  <c r="AI34" i="170"/>
  <c r="AF34" i="170"/>
  <c r="AD34" i="170"/>
  <c r="AA34" i="170"/>
  <c r="AB34" i="170"/>
  <c r="Z34" i="170"/>
  <c r="X34" i="170"/>
  <c r="V34" i="170"/>
  <c r="R34" i="170"/>
  <c r="S34" i="170" s="1"/>
  <c r="P34" i="170"/>
  <c r="M34" i="170"/>
  <c r="J34" i="170"/>
  <c r="H34" i="170"/>
  <c r="E34" i="170"/>
  <c r="F34" i="170" s="1"/>
  <c r="AT33" i="170"/>
  <c r="AR33" i="170"/>
  <c r="AN33" i="170"/>
  <c r="AO33" i="170" s="1"/>
  <c r="AL33" i="170"/>
  <c r="AI33" i="170"/>
  <c r="AF33" i="170"/>
  <c r="AD33" i="170"/>
  <c r="AA33" i="170"/>
  <c r="AB33" i="170" s="1"/>
  <c r="Z33" i="170"/>
  <c r="X33" i="170"/>
  <c r="V33" i="170"/>
  <c r="R33" i="170"/>
  <c r="S33" i="170" s="1"/>
  <c r="P33" i="170"/>
  <c r="M33" i="170"/>
  <c r="J33" i="170"/>
  <c r="H33" i="170"/>
  <c r="E33" i="170"/>
  <c r="F33" i="170"/>
  <c r="AT32" i="170"/>
  <c r="AR32" i="170"/>
  <c r="AN32" i="170"/>
  <c r="AO32" i="170"/>
  <c r="AL32" i="170"/>
  <c r="AI32" i="170"/>
  <c r="AF32" i="170"/>
  <c r="AD32" i="170"/>
  <c r="AA32" i="170"/>
  <c r="AB32" i="170" s="1"/>
  <c r="Z32" i="170"/>
  <c r="X32" i="170"/>
  <c r="V32" i="170"/>
  <c r="R32" i="170"/>
  <c r="S32" i="170" s="1"/>
  <c r="P32" i="170"/>
  <c r="M32" i="170"/>
  <c r="J32" i="170"/>
  <c r="H32" i="170"/>
  <c r="E32" i="170"/>
  <c r="F32" i="170" s="1"/>
  <c r="AT31" i="170"/>
  <c r="AR31" i="170"/>
  <c r="AN31" i="170"/>
  <c r="AO31" i="170" s="1"/>
  <c r="AL31" i="170"/>
  <c r="AI31" i="170"/>
  <c r="AF31" i="170"/>
  <c r="AD31" i="170"/>
  <c r="AA31" i="170"/>
  <c r="AB31" i="170" s="1"/>
  <c r="Z31" i="170"/>
  <c r="X31" i="170"/>
  <c r="V31" i="170"/>
  <c r="R31" i="170"/>
  <c r="S31" i="170"/>
  <c r="P31" i="170"/>
  <c r="M31" i="170"/>
  <c r="J31" i="170"/>
  <c r="H31" i="170"/>
  <c r="E31" i="170"/>
  <c r="F31" i="170" s="1"/>
  <c r="AT30" i="170"/>
  <c r="AR30" i="170"/>
  <c r="AN30" i="170"/>
  <c r="AO30" i="170" s="1"/>
  <c r="AL30" i="170"/>
  <c r="AI30" i="170"/>
  <c r="AF30" i="170"/>
  <c r="AD30" i="170"/>
  <c r="AA30" i="170"/>
  <c r="AB30" i="170"/>
  <c r="Z30" i="170"/>
  <c r="X30" i="170"/>
  <c r="V30" i="170"/>
  <c r="R30" i="170"/>
  <c r="S30" i="170" s="1"/>
  <c r="P30" i="170"/>
  <c r="M30" i="170"/>
  <c r="J30" i="170"/>
  <c r="H30" i="170"/>
  <c r="E30" i="170"/>
  <c r="F30" i="170" s="1"/>
  <c r="AT29" i="170"/>
  <c r="AR29" i="170"/>
  <c r="AN29" i="170"/>
  <c r="AO29" i="170" s="1"/>
  <c r="AL29" i="170"/>
  <c r="AI29" i="170"/>
  <c r="AF29" i="170"/>
  <c r="AD29" i="170"/>
  <c r="AA29" i="170"/>
  <c r="AB29" i="170" s="1"/>
  <c r="Z29" i="170"/>
  <c r="X29" i="170"/>
  <c r="V29" i="170"/>
  <c r="R29" i="170"/>
  <c r="S29" i="170" s="1"/>
  <c r="P29" i="170"/>
  <c r="M29" i="170"/>
  <c r="J29" i="170"/>
  <c r="H29" i="170"/>
  <c r="E29" i="170"/>
  <c r="F29" i="170"/>
  <c r="AT28" i="170"/>
  <c r="AR28" i="170"/>
  <c r="AN28" i="170"/>
  <c r="AO28" i="170"/>
  <c r="AL28" i="170"/>
  <c r="AI28" i="170"/>
  <c r="AF28" i="170"/>
  <c r="AD28" i="170"/>
  <c r="AA28" i="170"/>
  <c r="AB28" i="170" s="1"/>
  <c r="Z28" i="170"/>
  <c r="X28" i="170"/>
  <c r="V28" i="170"/>
  <c r="R28" i="170"/>
  <c r="S28" i="170" s="1"/>
  <c r="P28" i="170"/>
  <c r="M28" i="170"/>
  <c r="J28" i="170"/>
  <c r="H28" i="170"/>
  <c r="E28" i="170"/>
  <c r="F28" i="170" s="1"/>
  <c r="AT27" i="170"/>
  <c r="AR27" i="170"/>
  <c r="AN27" i="170"/>
  <c r="AO27" i="170" s="1"/>
  <c r="AL27" i="170"/>
  <c r="AI27" i="170"/>
  <c r="AF27" i="170"/>
  <c r="AD27" i="170"/>
  <c r="AA27" i="170"/>
  <c r="AB27" i="170" s="1"/>
  <c r="Z27" i="170"/>
  <c r="X27" i="170"/>
  <c r="V27" i="170"/>
  <c r="R27" i="170"/>
  <c r="S27" i="170"/>
  <c r="P27" i="170"/>
  <c r="M27" i="170"/>
  <c r="J27" i="170"/>
  <c r="H27" i="170"/>
  <c r="E27" i="170"/>
  <c r="F27" i="170" s="1"/>
  <c r="AT26" i="170"/>
  <c r="AR26" i="170"/>
  <c r="AN26" i="170"/>
  <c r="AO26" i="170" s="1"/>
  <c r="AL26" i="170"/>
  <c r="AI26" i="170"/>
  <c r="AF26" i="170"/>
  <c r="AD26" i="170"/>
  <c r="AA26" i="170"/>
  <c r="AB26" i="170"/>
  <c r="Z26" i="170"/>
  <c r="X26" i="170"/>
  <c r="V26" i="170"/>
  <c r="R26" i="170"/>
  <c r="S26" i="170" s="1"/>
  <c r="P26" i="170"/>
  <c r="M26" i="170"/>
  <c r="J26" i="170"/>
  <c r="H26" i="170"/>
  <c r="E26" i="170"/>
  <c r="F26" i="170" s="1"/>
  <c r="AT25" i="170"/>
  <c r="AR25" i="170"/>
  <c r="AN25" i="170"/>
  <c r="AO25" i="170" s="1"/>
  <c r="AL25" i="170"/>
  <c r="AI25" i="170"/>
  <c r="AF25" i="170"/>
  <c r="AD25" i="170"/>
  <c r="AA25" i="170"/>
  <c r="AB25" i="170" s="1"/>
  <c r="Z25" i="170"/>
  <c r="X25" i="170"/>
  <c r="V25" i="170"/>
  <c r="R25" i="170"/>
  <c r="S25" i="170" s="1"/>
  <c r="P25" i="170"/>
  <c r="M25" i="170"/>
  <c r="J25" i="170"/>
  <c r="H25" i="170"/>
  <c r="E25" i="170"/>
  <c r="F25" i="170"/>
  <c r="AT24" i="170"/>
  <c r="AR24" i="170"/>
  <c r="AN24" i="170"/>
  <c r="AO24" i="170"/>
  <c r="AL24" i="170"/>
  <c r="AI24" i="170"/>
  <c r="AF24" i="170"/>
  <c r="AD24" i="170"/>
  <c r="AA24" i="170"/>
  <c r="AB24" i="170" s="1"/>
  <c r="Z24" i="170"/>
  <c r="X24" i="170"/>
  <c r="V24" i="170"/>
  <c r="R24" i="170"/>
  <c r="S24" i="170" s="1"/>
  <c r="P24" i="170"/>
  <c r="M24" i="170"/>
  <c r="J24" i="170"/>
  <c r="H24" i="170"/>
  <c r="E24" i="170"/>
  <c r="F24" i="170" s="1"/>
  <c r="AT23" i="170"/>
  <c r="AR23" i="170"/>
  <c r="AN23" i="170"/>
  <c r="AO23" i="170" s="1"/>
  <c r="AL23" i="170"/>
  <c r="AI23" i="170"/>
  <c r="AF23" i="170"/>
  <c r="AD23" i="170"/>
  <c r="AA23" i="170"/>
  <c r="AB23" i="170" s="1"/>
  <c r="Z23" i="170"/>
  <c r="X23" i="170"/>
  <c r="V23" i="170"/>
  <c r="R23" i="170"/>
  <c r="S23" i="170"/>
  <c r="P23" i="170"/>
  <c r="M23" i="170"/>
  <c r="J23" i="170"/>
  <c r="H23" i="170"/>
  <c r="E23" i="170"/>
  <c r="F23" i="170" s="1"/>
  <c r="AT22" i="170"/>
  <c r="AR22" i="170"/>
  <c r="AN22" i="170"/>
  <c r="AO22" i="170" s="1"/>
  <c r="AL22" i="170"/>
  <c r="AI22" i="170"/>
  <c r="AF22" i="170"/>
  <c r="AD22" i="170"/>
  <c r="AA22" i="170"/>
  <c r="AB22" i="170"/>
  <c r="Z22" i="170"/>
  <c r="X22" i="170"/>
  <c r="V22" i="170"/>
  <c r="R22" i="170"/>
  <c r="S22" i="170" s="1"/>
  <c r="P22" i="170"/>
  <c r="M22" i="170"/>
  <c r="J22" i="170"/>
  <c r="H22" i="170"/>
  <c r="E22" i="170"/>
  <c r="F22" i="170" s="1"/>
  <c r="AT21" i="170"/>
  <c r="AR21" i="170"/>
  <c r="AN21" i="170"/>
  <c r="AO21" i="170" s="1"/>
  <c r="AL21" i="170"/>
  <c r="AI21" i="170"/>
  <c r="AF21" i="170"/>
  <c r="AD21" i="170"/>
  <c r="AA21" i="170"/>
  <c r="AB21" i="170" s="1"/>
  <c r="Z21" i="170"/>
  <c r="X21" i="170"/>
  <c r="V21" i="170"/>
  <c r="R21" i="170"/>
  <c r="S21" i="170" s="1"/>
  <c r="P21" i="170"/>
  <c r="M21" i="170"/>
  <c r="J21" i="170"/>
  <c r="H21" i="170"/>
  <c r="E21" i="170"/>
  <c r="F21" i="170" s="1"/>
  <c r="AT20" i="170"/>
  <c r="AR20" i="170"/>
  <c r="AN20" i="170"/>
  <c r="AO20" i="170" s="1"/>
  <c r="AL20" i="170"/>
  <c r="AI20" i="170"/>
  <c r="AF20" i="170"/>
  <c r="AD20" i="170"/>
  <c r="AA20" i="170"/>
  <c r="AB20" i="170" s="1"/>
  <c r="Z20" i="170"/>
  <c r="X20" i="170"/>
  <c r="V20" i="170"/>
  <c r="R20" i="170"/>
  <c r="S20" i="170"/>
  <c r="P20" i="170"/>
  <c r="M20" i="170"/>
  <c r="J20" i="170"/>
  <c r="H20" i="170"/>
  <c r="E20" i="170"/>
  <c r="F20" i="170" s="1"/>
  <c r="AT19" i="170"/>
  <c r="AR19" i="170"/>
  <c r="AN19" i="170"/>
  <c r="AO19" i="170" s="1"/>
  <c r="AL19" i="170"/>
  <c r="AI19" i="170"/>
  <c r="AF19" i="170"/>
  <c r="AD19" i="170"/>
  <c r="AA19" i="170"/>
  <c r="AB19" i="170"/>
  <c r="Z19" i="170"/>
  <c r="X19" i="170"/>
  <c r="V19" i="170"/>
  <c r="R19" i="170"/>
  <c r="S19" i="170" s="1"/>
  <c r="P19" i="170"/>
  <c r="M19" i="170"/>
  <c r="J19" i="170"/>
  <c r="H19" i="170"/>
  <c r="E19" i="170"/>
  <c r="F19" i="170" s="1"/>
  <c r="AT18" i="170"/>
  <c r="AR18" i="170"/>
  <c r="AN18" i="170"/>
  <c r="AO18" i="170" s="1"/>
  <c r="AL18" i="170"/>
  <c r="AI18" i="170"/>
  <c r="AF18" i="170"/>
  <c r="AD18" i="170"/>
  <c r="AA18" i="170"/>
  <c r="AB18" i="170" s="1"/>
  <c r="Z18" i="170"/>
  <c r="X18" i="170"/>
  <c r="V18" i="170"/>
  <c r="R18" i="170"/>
  <c r="S18" i="170" s="1"/>
  <c r="P18" i="170"/>
  <c r="M18" i="170"/>
  <c r="J18" i="170"/>
  <c r="H18" i="170"/>
  <c r="E18" i="170"/>
  <c r="F18" i="170"/>
  <c r="AT17" i="170"/>
  <c r="AR17" i="170"/>
  <c r="AN17" i="170"/>
  <c r="AO17" i="170"/>
  <c r="AL17" i="170"/>
  <c r="AI17" i="170"/>
  <c r="AF17" i="170"/>
  <c r="AD17" i="170"/>
  <c r="AA17" i="170"/>
  <c r="AB17" i="170" s="1"/>
  <c r="Z17" i="170"/>
  <c r="X17" i="170"/>
  <c r="V17" i="170"/>
  <c r="R17" i="170"/>
  <c r="S17" i="170" s="1"/>
  <c r="P17" i="170"/>
  <c r="M17" i="170"/>
  <c r="J17" i="170"/>
  <c r="H17" i="170"/>
  <c r="E17" i="170"/>
  <c r="F17" i="170" s="1"/>
  <c r="AT16" i="170"/>
  <c r="AR16" i="170"/>
  <c r="AN16" i="170"/>
  <c r="AO16" i="170" s="1"/>
  <c r="AL16" i="170"/>
  <c r="AI16" i="170"/>
  <c r="AF16" i="170"/>
  <c r="AD16" i="170"/>
  <c r="AA16" i="170"/>
  <c r="AB16" i="170" s="1"/>
  <c r="Z16" i="170"/>
  <c r="X16" i="170"/>
  <c r="V16" i="170"/>
  <c r="R16" i="170"/>
  <c r="S16" i="170"/>
  <c r="P16" i="170"/>
  <c r="M16" i="170"/>
  <c r="J16" i="170"/>
  <c r="H16" i="170"/>
  <c r="E16" i="170"/>
  <c r="F16" i="170" s="1"/>
  <c r="AT13" i="170"/>
  <c r="AR13" i="170"/>
  <c r="AN13" i="170"/>
  <c r="AO13" i="170" s="1"/>
  <c r="AL13" i="170"/>
  <c r="AI13" i="170"/>
  <c r="AF13" i="170"/>
  <c r="AD13" i="170"/>
  <c r="AA13" i="170"/>
  <c r="AB13" i="170"/>
  <c r="Z13" i="170"/>
  <c r="X13" i="170"/>
  <c r="V13" i="170"/>
  <c r="R13" i="170"/>
  <c r="S13" i="170" s="1"/>
  <c r="P13" i="170"/>
  <c r="M13" i="170"/>
  <c r="J13" i="170"/>
  <c r="H13" i="170"/>
  <c r="E13" i="170"/>
  <c r="F13" i="170" s="1"/>
  <c r="AT12" i="170"/>
  <c r="AR12" i="170"/>
  <c r="AN12" i="170"/>
  <c r="AO12" i="170" s="1"/>
  <c r="AL12" i="170"/>
  <c r="AI12" i="170"/>
  <c r="AF12" i="170"/>
  <c r="AD12" i="170"/>
  <c r="AA12" i="170"/>
  <c r="AB12" i="170" s="1"/>
  <c r="Z12" i="170"/>
  <c r="X12" i="170"/>
  <c r="V12" i="170"/>
  <c r="R12" i="170"/>
  <c r="S12" i="170" s="1"/>
  <c r="P12" i="170"/>
  <c r="M12" i="170"/>
  <c r="J12" i="170"/>
  <c r="H12" i="170"/>
  <c r="E12" i="170"/>
  <c r="F12" i="170"/>
  <c r="AT15" i="170"/>
  <c r="AR15" i="170"/>
  <c r="AN15" i="170"/>
  <c r="AO15" i="170"/>
  <c r="AL15" i="170"/>
  <c r="AI15" i="170"/>
  <c r="AF15" i="170"/>
  <c r="AD15" i="170"/>
  <c r="AG15" i="170" s="1"/>
  <c r="AJ15" i="170" s="1"/>
  <c r="AM15" i="170" s="1"/>
  <c r="AP15" i="170" s="1"/>
  <c r="AA15" i="170"/>
  <c r="AB15" i="170" s="1"/>
  <c r="Z15" i="170"/>
  <c r="X15" i="170"/>
  <c r="V15" i="170"/>
  <c r="R15" i="170"/>
  <c r="S15" i="170" s="1"/>
  <c r="P15" i="170"/>
  <c r="M15" i="170"/>
  <c r="J15" i="170"/>
  <c r="H15" i="170"/>
  <c r="E15" i="170"/>
  <c r="F15" i="170" s="1"/>
  <c r="AT14" i="170"/>
  <c r="AR14" i="170"/>
  <c r="AN14" i="170"/>
  <c r="AO14" i="170" s="1"/>
  <c r="AL14" i="170"/>
  <c r="AI14" i="170"/>
  <c r="AF14" i="170"/>
  <c r="AD14" i="170"/>
  <c r="AA14" i="170"/>
  <c r="AB14" i="170" s="1"/>
  <c r="Z14" i="170"/>
  <c r="X14" i="170"/>
  <c r="V14" i="170"/>
  <c r="R14" i="170"/>
  <c r="S14" i="170"/>
  <c r="P14" i="170"/>
  <c r="M14" i="170"/>
  <c r="J14" i="170"/>
  <c r="H14" i="170"/>
  <c r="E14" i="170"/>
  <c r="F14" i="170" s="1"/>
  <c r="AT11" i="170"/>
  <c r="AR11" i="170"/>
  <c r="AN11" i="170"/>
  <c r="AO11" i="170" s="1"/>
  <c r="AL11" i="170"/>
  <c r="AI11" i="170"/>
  <c r="AF11" i="170"/>
  <c r="AD11" i="170"/>
  <c r="AA11" i="170"/>
  <c r="AB11" i="170"/>
  <c r="Z11" i="170"/>
  <c r="X11" i="170"/>
  <c r="V11" i="170"/>
  <c r="R11" i="170"/>
  <c r="S11" i="170" s="1"/>
  <c r="P11" i="170"/>
  <c r="M11" i="170"/>
  <c r="J11" i="170"/>
  <c r="H11" i="170"/>
  <c r="E11" i="170"/>
  <c r="F11" i="170" s="1"/>
  <c r="AT10" i="170"/>
  <c r="AR10" i="170"/>
  <c r="AN10" i="170"/>
  <c r="AO10" i="170" s="1"/>
  <c r="AL10" i="170"/>
  <c r="AI10" i="170"/>
  <c r="AF10" i="170"/>
  <c r="AD10" i="170"/>
  <c r="AA10" i="170"/>
  <c r="AB10" i="170" s="1"/>
  <c r="Z10" i="170"/>
  <c r="X10" i="170"/>
  <c r="V10" i="170"/>
  <c r="R10" i="170"/>
  <c r="S10" i="170" s="1"/>
  <c r="P10" i="170"/>
  <c r="M10" i="170"/>
  <c r="J10" i="170"/>
  <c r="K10" i="170" s="1"/>
  <c r="N10" i="170" s="1"/>
  <c r="Q10" i="170" s="1"/>
  <c r="T10" i="170" s="1"/>
  <c r="H10" i="170"/>
  <c r="E10" i="170"/>
  <c r="F10" i="170"/>
  <c r="AT9" i="170"/>
  <c r="AR9" i="170"/>
  <c r="AN9" i="170"/>
  <c r="AO9" i="170"/>
  <c r="AL9" i="170"/>
  <c r="AI9" i="170"/>
  <c r="AF9" i="170"/>
  <c r="AD9" i="170"/>
  <c r="AA9" i="170"/>
  <c r="AB9" i="170" s="1"/>
  <c r="Z9" i="170"/>
  <c r="X9" i="170"/>
  <c r="V9" i="170"/>
  <c r="R9" i="170"/>
  <c r="S9" i="170" s="1"/>
  <c r="P9" i="170"/>
  <c r="M9" i="170"/>
  <c r="J9" i="170"/>
  <c r="K9" i="170" s="1"/>
  <c r="N9" i="170" s="1"/>
  <c r="Q9" i="170" s="1"/>
  <c r="T9" i="170" s="1"/>
  <c r="H9" i="170"/>
  <c r="E9" i="170"/>
  <c r="F9" i="170" s="1"/>
  <c r="AT8" i="170"/>
  <c r="AR8" i="170"/>
  <c r="AN8" i="170"/>
  <c r="AL8" i="170"/>
  <c r="AI8" i="170"/>
  <c r="AF8" i="170"/>
  <c r="AD8" i="170"/>
  <c r="AA8" i="170"/>
  <c r="AB8" i="170"/>
  <c r="Z8" i="170"/>
  <c r="X8" i="170"/>
  <c r="V8" i="170"/>
  <c r="R8" i="170"/>
  <c r="S8" i="170" s="1"/>
  <c r="P8" i="170"/>
  <c r="M8" i="170"/>
  <c r="J8" i="170"/>
  <c r="H8" i="170"/>
  <c r="E8" i="170"/>
  <c r="E41" i="170" s="1"/>
  <c r="F41" i="170" s="1"/>
  <c r="H41" i="170"/>
  <c r="M41" i="170"/>
  <c r="AG9" i="170"/>
  <c r="AJ9" i="170" s="1"/>
  <c r="AM9" i="170" s="1"/>
  <c r="AP9" i="170" s="1"/>
  <c r="AG14" i="170"/>
  <c r="AJ14" i="170" s="1"/>
  <c r="AM14" i="170" s="1"/>
  <c r="AG16" i="170"/>
  <c r="AJ16" i="170" s="1"/>
  <c r="AM16" i="170" s="1"/>
  <c r="AG17" i="170"/>
  <c r="AJ17" i="170" s="1"/>
  <c r="AM17" i="170" s="1"/>
  <c r="AP17" i="170" s="1"/>
  <c r="AG18" i="170"/>
  <c r="AJ18" i="170" s="1"/>
  <c r="AM18" i="170" s="1"/>
  <c r="AP18" i="170" s="1"/>
  <c r="AG19" i="170"/>
  <c r="AJ19" i="170"/>
  <c r="AM19" i="170" s="1"/>
  <c r="AG20" i="170"/>
  <c r="AJ20" i="170" s="1"/>
  <c r="AM20" i="170" s="1"/>
  <c r="AP20" i="170" s="1"/>
  <c r="AG21" i="170"/>
  <c r="AJ21" i="170" s="1"/>
  <c r="AM21" i="170" s="1"/>
  <c r="AP21" i="170" s="1"/>
  <c r="AG22" i="170"/>
  <c r="AJ22" i="170"/>
  <c r="AM22" i="170" s="1"/>
  <c r="AG23" i="170"/>
  <c r="AJ23" i="170" s="1"/>
  <c r="AM23" i="170" s="1"/>
  <c r="AP23" i="170" s="1"/>
  <c r="AG24" i="170"/>
  <c r="AJ24" i="170" s="1"/>
  <c r="AM24" i="170" s="1"/>
  <c r="AP24" i="170" s="1"/>
  <c r="AG25" i="170"/>
  <c r="AJ25" i="170" s="1"/>
  <c r="AM25" i="170" s="1"/>
  <c r="AP25" i="170" s="1"/>
  <c r="AG26" i="170"/>
  <c r="AJ26" i="170" s="1"/>
  <c r="AM26" i="170" s="1"/>
  <c r="AP26" i="170" s="1"/>
  <c r="AG27" i="170"/>
  <c r="AJ27" i="170"/>
  <c r="AM27" i="170" s="1"/>
  <c r="AP27" i="170" s="1"/>
  <c r="AG28" i="170"/>
  <c r="AJ28" i="170" s="1"/>
  <c r="AM28" i="170" s="1"/>
  <c r="AP28" i="170" s="1"/>
  <c r="AG29" i="170"/>
  <c r="AJ29" i="170" s="1"/>
  <c r="AM29" i="170" s="1"/>
  <c r="AP29" i="170" s="1"/>
  <c r="AG31" i="170"/>
  <c r="AJ31" i="170"/>
  <c r="AM31" i="170" s="1"/>
  <c r="AP31" i="170" s="1"/>
  <c r="AG32" i="170"/>
  <c r="AJ32" i="170" s="1"/>
  <c r="AM32" i="170" s="1"/>
  <c r="AP32" i="170" s="1"/>
  <c r="AG33" i="170"/>
  <c r="AJ33" i="170" s="1"/>
  <c r="AM33" i="170" s="1"/>
  <c r="AP33" i="170" s="1"/>
  <c r="AG34" i="170"/>
  <c r="AJ34" i="170"/>
  <c r="AM34" i="170" s="1"/>
  <c r="AG35" i="170"/>
  <c r="AJ35" i="170" s="1"/>
  <c r="AM35" i="170" s="1"/>
  <c r="AP35" i="170" s="1"/>
  <c r="AG36" i="170"/>
  <c r="AJ36" i="170" s="1"/>
  <c r="AM36" i="170" s="1"/>
  <c r="AP36" i="170" s="1"/>
  <c r="AG37" i="170"/>
  <c r="AJ37" i="170" s="1"/>
  <c r="AM37" i="170" s="1"/>
  <c r="AP37" i="170" s="1"/>
  <c r="AG38" i="170"/>
  <c r="AJ38" i="170" s="1"/>
  <c r="AM38" i="170" s="1"/>
  <c r="AP38" i="170" s="1"/>
  <c r="P41" i="170"/>
  <c r="X41" i="170"/>
  <c r="AD41" i="170"/>
  <c r="AI41" i="170"/>
  <c r="AR41" i="170"/>
  <c r="K8" i="170"/>
  <c r="N8" i="170" s="1"/>
  <c r="Q8" i="170" s="1"/>
  <c r="K11" i="170"/>
  <c r="N11" i="170" s="1"/>
  <c r="Q11" i="170" s="1"/>
  <c r="T11" i="170" s="1"/>
  <c r="K14" i="170"/>
  <c r="N14" i="170" s="1"/>
  <c r="Q14" i="170" s="1"/>
  <c r="T14" i="170" s="1"/>
  <c r="K15" i="170"/>
  <c r="N15" i="170" s="1"/>
  <c r="Q15" i="170" s="1"/>
  <c r="T15" i="170" s="1"/>
  <c r="K12" i="170"/>
  <c r="N12" i="170" s="1"/>
  <c r="Q12" i="170" s="1"/>
  <c r="K13" i="170"/>
  <c r="N13" i="170" s="1"/>
  <c r="Q13" i="170" s="1"/>
  <c r="T13" i="170" s="1"/>
  <c r="K16" i="170"/>
  <c r="N16" i="170" s="1"/>
  <c r="Q16" i="170" s="1"/>
  <c r="T16" i="170" s="1"/>
  <c r="K17" i="170"/>
  <c r="N17" i="170" s="1"/>
  <c r="Q17" i="170" s="1"/>
  <c r="T17" i="170" s="1"/>
  <c r="K18" i="170"/>
  <c r="N18" i="170" s="1"/>
  <c r="Q18" i="170" s="1"/>
  <c r="K19" i="170"/>
  <c r="N19" i="170" s="1"/>
  <c r="Q19" i="170" s="1"/>
  <c r="T19" i="170" s="1"/>
  <c r="K20" i="170"/>
  <c r="N20" i="170" s="1"/>
  <c r="Q20" i="170" s="1"/>
  <c r="T20" i="170" s="1"/>
  <c r="K21" i="170"/>
  <c r="N21" i="170" s="1"/>
  <c r="Q21" i="170" s="1"/>
  <c r="T21" i="170" s="1"/>
  <c r="K22" i="170"/>
  <c r="N22" i="170" s="1"/>
  <c r="Q22" i="170" s="1"/>
  <c r="T22" i="170" s="1"/>
  <c r="K23" i="170"/>
  <c r="N23" i="170" s="1"/>
  <c r="Q23" i="170" s="1"/>
  <c r="T23" i="170" s="1"/>
  <c r="K24" i="170"/>
  <c r="N24" i="170" s="1"/>
  <c r="Q24" i="170" s="1"/>
  <c r="T24" i="170" s="1"/>
  <c r="K25" i="170"/>
  <c r="N25" i="170" s="1"/>
  <c r="Q25" i="170" s="1"/>
  <c r="K26" i="170"/>
  <c r="N26" i="170" s="1"/>
  <c r="Q26" i="170" s="1"/>
  <c r="T26" i="170" s="1"/>
  <c r="K27" i="170"/>
  <c r="N27" i="170" s="1"/>
  <c r="Q27" i="170" s="1"/>
  <c r="T27" i="170" s="1"/>
  <c r="K28" i="170"/>
  <c r="N28" i="170" s="1"/>
  <c r="Q28" i="170" s="1"/>
  <c r="T28" i="170" s="1"/>
  <c r="K30" i="170"/>
  <c r="N30" i="170" s="1"/>
  <c r="Q30" i="170" s="1"/>
  <c r="T30" i="170" s="1"/>
  <c r="K31" i="170"/>
  <c r="N31" i="170" s="1"/>
  <c r="Q31" i="170" s="1"/>
  <c r="T31" i="170" s="1"/>
  <c r="K32" i="170"/>
  <c r="N32" i="170" s="1"/>
  <c r="Q32" i="170" s="1"/>
  <c r="T32" i="170" s="1"/>
  <c r="K33" i="170"/>
  <c r="N33" i="170" s="1"/>
  <c r="Q33" i="170" s="1"/>
  <c r="K34" i="170"/>
  <c r="N34" i="170" s="1"/>
  <c r="Q34" i="170" s="1"/>
  <c r="T34" i="170" s="1"/>
  <c r="K35" i="170"/>
  <c r="N35" i="170" s="1"/>
  <c r="Q35" i="170" s="1"/>
  <c r="T35" i="170" s="1"/>
  <c r="K36" i="170"/>
  <c r="N36" i="170" s="1"/>
  <c r="Q36" i="170" s="1"/>
  <c r="T36" i="170" s="1"/>
  <c r="K37" i="170"/>
  <c r="N37" i="170" s="1"/>
  <c r="Q37" i="170" s="1"/>
  <c r="K38" i="170"/>
  <c r="N38" i="170" s="1"/>
  <c r="Q38" i="170" s="1"/>
  <c r="T38" i="170" s="1"/>
  <c r="K39" i="170"/>
  <c r="N39" i="170" s="1"/>
  <c r="Q39" i="170" s="1"/>
  <c r="T39" i="170" s="1"/>
  <c r="J41" i="170"/>
  <c r="K41" i="170" s="1"/>
  <c r="N41" i="170" s="1"/>
  <c r="Q41" i="170" s="1"/>
  <c r="V41" i="170"/>
  <c r="Z41" i="170"/>
  <c r="AF41" i="170"/>
  <c r="AL41" i="170"/>
  <c r="AT41" i="170"/>
  <c r="R41" i="170"/>
  <c r="S41" i="170" s="1"/>
  <c r="AA41" i="170"/>
  <c r="AB41" i="170" s="1"/>
  <c r="AO8" i="170"/>
  <c r="K29" i="170"/>
  <c r="N29" i="170" s="1"/>
  <c r="Q29" i="170" s="1"/>
  <c r="AG30" i="170"/>
  <c r="AJ30" i="170" s="1"/>
  <c r="AM30" i="170" s="1"/>
  <c r="AG41" i="170"/>
  <c r="AJ41" i="170" s="1"/>
  <c r="J13" i="89"/>
  <c r="J11" i="89"/>
  <c r="J10" i="89"/>
  <c r="J16" i="89"/>
  <c r="J14" i="89"/>
  <c r="J15" i="89"/>
  <c r="J17" i="89"/>
  <c r="J9" i="89"/>
  <c r="J8" i="89"/>
  <c r="J12" i="89"/>
  <c r="J7" i="89"/>
  <c r="AM41" i="170" l="1"/>
  <c r="T18" i="170"/>
  <c r="T12" i="170"/>
  <c r="AG10" i="170"/>
  <c r="AJ10" i="170" s="1"/>
  <c r="AM10" i="170" s="1"/>
  <c r="AG12" i="170"/>
  <c r="AJ12" i="170" s="1"/>
  <c r="AM12" i="170" s="1"/>
  <c r="AP30" i="170"/>
  <c r="T25" i="170"/>
  <c r="AG8" i="170"/>
  <c r="AJ8" i="170" s="1"/>
  <c r="AM8" i="170" s="1"/>
  <c r="AP8" i="170" s="1"/>
  <c r="AN41" i="170"/>
  <c r="AO41" i="170" s="1"/>
  <c r="AG11" i="170"/>
  <c r="AJ11" i="170" s="1"/>
  <c r="AM11" i="170" s="1"/>
  <c r="AP11" i="170" s="1"/>
  <c r="AG13" i="170"/>
  <c r="AJ13" i="170" s="1"/>
  <c r="AM13" i="170" s="1"/>
  <c r="AP13" i="170" s="1"/>
  <c r="AG39" i="170"/>
  <c r="AJ39" i="170" s="1"/>
  <c r="AM39" i="170" s="1"/>
  <c r="AP39" i="170" s="1"/>
  <c r="T29" i="170"/>
  <c r="T37" i="170"/>
  <c r="T33" i="170"/>
  <c r="AP34" i="170"/>
  <c r="AP22" i="170"/>
  <c r="AP19" i="170"/>
  <c r="J18" i="89"/>
  <c r="T41" i="170"/>
  <c r="T8" i="170"/>
  <c r="AP16" i="170"/>
  <c r="AP14" i="170"/>
  <c r="AP10" i="170"/>
  <c r="AP12" i="170"/>
  <c r="F8" i="170"/>
  <c r="AP41" i="170" l="1"/>
  <c r="F42" i="15" l="1"/>
  <c r="C30" i="1" l="1"/>
  <c r="C42" i="15" l="1"/>
  <c r="G42" i="15" s="1"/>
  <c r="F30" i="1" l="1"/>
  <c r="T15" i="201" l="1"/>
  <c r="T23" i="201"/>
  <c r="T11" i="201"/>
  <c r="T25" i="201"/>
  <c r="T35" i="201"/>
  <c r="T33" i="201"/>
  <c r="T9" i="201"/>
  <c r="T19" i="201"/>
  <c r="T17" i="201"/>
  <c r="T13" i="201"/>
  <c r="T27" i="201"/>
  <c r="T37" i="201"/>
  <c r="T21" i="201"/>
  <c r="T36" i="201"/>
  <c r="T32" i="201"/>
  <c r="T34" i="201"/>
  <c r="T28" i="201"/>
  <c r="T30" i="201"/>
  <c r="T14" i="201"/>
  <c r="I12" i="193" l="1"/>
  <c r="T16" i="201" l="1"/>
  <c r="T26" i="201"/>
  <c r="T12" i="201"/>
  <c r="T29" i="201"/>
  <c r="T22" i="201"/>
  <c r="T31" i="201"/>
  <c r="T10" i="201"/>
  <c r="T24" i="201"/>
  <c r="T7" i="201"/>
  <c r="T20" i="201"/>
  <c r="T18" i="201"/>
  <c r="T8" i="201" l="1"/>
  <c r="T6" i="201" l="1"/>
</calcChain>
</file>

<file path=xl/sharedStrings.xml><?xml version="1.0" encoding="utf-8"?>
<sst xmlns="http://schemas.openxmlformats.org/spreadsheetml/2006/main" count="2291" uniqueCount="546">
  <si>
    <t>TOTAL</t>
  </si>
  <si>
    <t>ESTADO</t>
  </si>
  <si>
    <t>Aguascalientes</t>
  </si>
  <si>
    <t>Baja California</t>
  </si>
  <si>
    <t>Baja California Sur</t>
  </si>
  <si>
    <t>Campeche</t>
  </si>
  <si>
    <t>Colima</t>
  </si>
  <si>
    <t>Chiapas</t>
  </si>
  <si>
    <t>Chihuahua</t>
  </si>
  <si>
    <t>Distrito Federal</t>
  </si>
  <si>
    <t>Durango</t>
  </si>
  <si>
    <t>Guanajuato</t>
  </si>
  <si>
    <t>Guerrero</t>
  </si>
  <si>
    <t>Hidalgo</t>
  </si>
  <si>
    <t>Jalisco</t>
  </si>
  <si>
    <t>México</t>
  </si>
  <si>
    <t>Morelos</t>
  </si>
  <si>
    <t>Nayarit</t>
  </si>
  <si>
    <t>Nuevo León</t>
  </si>
  <si>
    <t>Oaxaca</t>
  </si>
  <si>
    <t>Quintana Roo</t>
  </si>
  <si>
    <t>San Luis Potosí</t>
  </si>
  <si>
    <t>Sinaloa</t>
  </si>
  <si>
    <t>Tabasco</t>
  </si>
  <si>
    <t>Tamaulipas</t>
  </si>
  <si>
    <t>Tlaxcala</t>
  </si>
  <si>
    <t>Veracruz</t>
  </si>
  <si>
    <t>Yucatán</t>
  </si>
  <si>
    <t>Zacatecas</t>
  </si>
  <si>
    <t>Puebla</t>
  </si>
  <si>
    <t xml:space="preserve">Sonora </t>
  </si>
  <si>
    <t xml:space="preserve">Tamaulipas </t>
  </si>
  <si>
    <t>%</t>
  </si>
  <si>
    <t>Plata Coloidal (Frascos)</t>
  </si>
  <si>
    <t>Municipios</t>
  </si>
  <si>
    <t>Localidades</t>
  </si>
  <si>
    <t>Shigelosis</t>
  </si>
  <si>
    <t>Mexicali</t>
  </si>
  <si>
    <t>Xalapa</t>
  </si>
  <si>
    <t>Mérida</t>
  </si>
  <si>
    <t>Tijuana</t>
  </si>
  <si>
    <t>Gastos operativos</t>
  </si>
  <si>
    <t>R.A.F.A.*</t>
  </si>
  <si>
    <t>Nacional</t>
  </si>
  <si>
    <t xml:space="preserve">          </t>
  </si>
  <si>
    <t>Con servicio</t>
  </si>
  <si>
    <t>Sin servicio</t>
  </si>
  <si>
    <t>Morelia</t>
  </si>
  <si>
    <t>Q (l/s)</t>
  </si>
  <si>
    <t>Caudal
(l/s)</t>
  </si>
  <si>
    <t>Chetumal</t>
  </si>
  <si>
    <t>Guadalajara</t>
  </si>
  <si>
    <t>La Paz</t>
  </si>
  <si>
    <t xml:space="preserve">Torreón </t>
  </si>
  <si>
    <t>Juárez</t>
  </si>
  <si>
    <t>León</t>
  </si>
  <si>
    <t>Acapulco</t>
  </si>
  <si>
    <t>Toluca</t>
  </si>
  <si>
    <t>Cancún</t>
  </si>
  <si>
    <t xml:space="preserve">Hermosillo </t>
  </si>
  <si>
    <t>Capacidad instalada
(l/s)</t>
  </si>
  <si>
    <t>Caudal potabilizado
(l/s)</t>
  </si>
  <si>
    <t xml:space="preserve">ND  </t>
  </si>
  <si>
    <t>Caudal tratado
(l/s)</t>
  </si>
  <si>
    <t>CDI</t>
  </si>
  <si>
    <t xml:space="preserve">              BANOBRAS, organismos estatales, iniciativa privada, aportaciones de la EPA y créditos.</t>
  </si>
  <si>
    <t>Población beneficiada (habitantes)</t>
  </si>
  <si>
    <t>Coahuila de Zaragoza</t>
  </si>
  <si>
    <t>Michoacán de Ocampo</t>
  </si>
  <si>
    <t>Querétaro de Arteaga</t>
  </si>
  <si>
    <t>Veracruz de san Ignacio de la Llave</t>
  </si>
  <si>
    <t xml:space="preserve"> </t>
  </si>
  <si>
    <t>Entidad Federativa</t>
  </si>
  <si>
    <t>Ensenada</t>
  </si>
  <si>
    <t>Delicias</t>
  </si>
  <si>
    <t>Naucalpan</t>
  </si>
  <si>
    <t>Tula de Allende</t>
  </si>
  <si>
    <t>Año</t>
  </si>
  <si>
    <t>Veracruz de Ignacio de la Llave</t>
  </si>
  <si>
    <t xml:space="preserve">NA           </t>
  </si>
  <si>
    <t>Origen</t>
  </si>
  <si>
    <t>Federal</t>
  </si>
  <si>
    <t>Estatal</t>
  </si>
  <si>
    <t>Municipal</t>
  </si>
  <si>
    <t>Concepto</t>
  </si>
  <si>
    <t>Otras dependencias</t>
  </si>
  <si>
    <t>Zonas urbanas</t>
  </si>
  <si>
    <t>Zonas rurales</t>
  </si>
  <si>
    <t>Agua potable</t>
  </si>
  <si>
    <t>Alcantarillado</t>
  </si>
  <si>
    <t>Aplicación</t>
  </si>
  <si>
    <t>Saneamiento</t>
  </si>
  <si>
    <t>Mejoramiento de eficiencia</t>
  </si>
  <si>
    <t>Otros</t>
  </si>
  <si>
    <t>Población total en viviendas particulares</t>
  </si>
  <si>
    <t>Habitantes (millones)</t>
  </si>
  <si>
    <t>Beneficiados</t>
  </si>
  <si>
    <t>En operación</t>
  </si>
  <si>
    <t>Ablandamiento</t>
  </si>
  <si>
    <t>Adsorción</t>
  </si>
  <si>
    <t>Clarificación convencional</t>
  </si>
  <si>
    <t>Clarificación de patente</t>
  </si>
  <si>
    <t>Filtración directa</t>
  </si>
  <si>
    <t>Filtros lentos</t>
  </si>
  <si>
    <t>Osmosis Inversa</t>
  </si>
  <si>
    <t>Remoción de fierro y manganeso</t>
  </si>
  <si>
    <t>Total</t>
  </si>
  <si>
    <t>Cobertura 
%</t>
  </si>
  <si>
    <t>Suministrado</t>
  </si>
  <si>
    <t>Desinfectado</t>
  </si>
  <si>
    <t>Actividad</t>
  </si>
  <si>
    <t>Operativos</t>
  </si>
  <si>
    <t>Preventivos</t>
  </si>
  <si>
    <t>Emergentes</t>
  </si>
  <si>
    <t>Número de casos por año</t>
  </si>
  <si>
    <t>Plantas en operación</t>
  </si>
  <si>
    <t>Dual</t>
  </si>
  <si>
    <t>Filtros
biológicos</t>
  </si>
  <si>
    <t>Lagunas de estabilización</t>
  </si>
  <si>
    <t>Lagunas aireadas</t>
  </si>
  <si>
    <t>Lodos activados</t>
  </si>
  <si>
    <t>Primario</t>
  </si>
  <si>
    <t>Primario avanzado</t>
  </si>
  <si>
    <t>Reactor enzimático</t>
  </si>
  <si>
    <t>Tanque séptico</t>
  </si>
  <si>
    <t>Wetland</t>
  </si>
  <si>
    <t>Zanjas de oxidación</t>
  </si>
  <si>
    <t>Capacidad</t>
  </si>
  <si>
    <t>Tipo de tratamiento y caudal tratado</t>
  </si>
  <si>
    <t>Sin operar</t>
  </si>
  <si>
    <t>Secundario</t>
  </si>
  <si>
    <t>Terciario</t>
  </si>
  <si>
    <t>No especificado</t>
  </si>
  <si>
    <t xml:space="preserve">Ciudad </t>
  </si>
  <si>
    <t>Facturación</t>
  </si>
  <si>
    <t>Recaudación</t>
  </si>
  <si>
    <t>Municipal /GIC</t>
  </si>
  <si>
    <t>Devuelto</t>
  </si>
  <si>
    <t xml:space="preserve">Año </t>
  </si>
  <si>
    <t>Inversión total aplicada</t>
  </si>
  <si>
    <t>Monto devuelto</t>
  </si>
  <si>
    <t>Contraparte</t>
  </si>
  <si>
    <t>Metas</t>
  </si>
  <si>
    <t xml:space="preserve">Avances </t>
  </si>
  <si>
    <t>Avances</t>
  </si>
  <si>
    <t>Agua Producida</t>
  </si>
  <si>
    <t>Agua Desinfectada</t>
  </si>
  <si>
    <t>Sonora</t>
  </si>
  <si>
    <t xml:space="preserve">Metas </t>
  </si>
  <si>
    <t>Agua suministrada (l/s)</t>
  </si>
  <si>
    <t>Agua desinfectada (l/s)</t>
  </si>
  <si>
    <t>Culiacán</t>
  </si>
  <si>
    <t>San Juan del Río</t>
  </si>
  <si>
    <t>Gómez Palacio</t>
  </si>
  <si>
    <t>Monterrey</t>
  </si>
  <si>
    <t>Atizapán</t>
  </si>
  <si>
    <t>N° de Plantas</t>
  </si>
  <si>
    <t>N°</t>
  </si>
  <si>
    <t>Crédito/ IP/Otros</t>
  </si>
  <si>
    <t>Habitantes en viviendas particulares</t>
  </si>
  <si>
    <t>Población con servicio</t>
  </si>
  <si>
    <t>Población sin servicio</t>
  </si>
  <si>
    <t>habitantes</t>
  </si>
  <si>
    <t>hab. c/serv</t>
  </si>
  <si>
    <t>Caudal</t>
  </si>
  <si>
    <t>2010 *</t>
  </si>
  <si>
    <t>Meta</t>
  </si>
  <si>
    <t>Programada</t>
  </si>
  <si>
    <t>Real</t>
  </si>
  <si>
    <t>Otro</t>
  </si>
  <si>
    <t>Filtro de carbón activado</t>
  </si>
  <si>
    <t>Capacidad
instalada
(l/s)</t>
  </si>
  <si>
    <t>Caudal
tratado
(l/s)</t>
  </si>
  <si>
    <t>Calhidra (Toneladas)</t>
  </si>
  <si>
    <t>Hipoclorito de calcio (Toneladas)</t>
  </si>
  <si>
    <t>COMISIÓN NACIONAL DEL AGUA</t>
  </si>
  <si>
    <t>SUBDIRECCIÓN GENERAL DE AGUA POTABLE, DRENAJE Y SANEAMIENTO</t>
  </si>
  <si>
    <t>COBERTURA DE AGUA POTABLE SEGÚN LOS DIFERENTES TIPOS DE SERVICIO</t>
  </si>
  <si>
    <t>COBERTURA DE ALCANTARILLADO SEGÚN LOS DIFERENTES TIPOS DE SERVICIO</t>
  </si>
  <si>
    <t>XIII CENSO DE POBLACIÓN Y VIVIENDA INEGI 2010</t>
  </si>
  <si>
    <t>POBLACIÓN CON SERVICIO DE AGUA</t>
  </si>
  <si>
    <t>POBLACIÓN SIN SERVICIO DE AGUA</t>
  </si>
  <si>
    <t>POBLACIÓN CON SERVICIO DE ALCANTARILLADO</t>
  </si>
  <si>
    <t>POBLACIÓN SIN SERVICIO DE ALCANTARILLADO</t>
  </si>
  <si>
    <t>CLV_EDO</t>
  </si>
  <si>
    <t>Población total</t>
  </si>
  <si>
    <t>Poblacion total con agua</t>
  </si>
  <si>
    <t>Poblacion que no dispone de agua entubada</t>
  </si>
  <si>
    <t>Poblacion que usa agua de pipa</t>
  </si>
  <si>
    <t>Poblacion que usa agua de pozo, río, lago arroyo y otra</t>
  </si>
  <si>
    <t>Poblacion no especificada</t>
  </si>
  <si>
    <t>Poblacion total con drenaje</t>
  </si>
  <si>
    <t>Poblacion que no dispone de drenaje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</si>
  <si>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</si>
  <si>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</si>
  <si>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</si>
  <si>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</si>
  <si>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</si>
  <si>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</si>
  <si>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</si>
  <si>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</si>
  <si>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</si>
  <si>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</si>
  <si>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</si>
  <si>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</si>
  <si>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</si>
  <si>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</si>
  <si>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</si>
  <si>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</si>
  <si>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</si>
  <si>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</si>
  <si>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</si>
  <si>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</si>
  <si>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</si>
  <si>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</si>
  <si>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</si>
  <si>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</si>
  <si>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</si>
  <si>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</si>
  <si>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</si>
  <si>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</si>
  <si>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</si>
  <si>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</si>
  <si>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</si>
  <si>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</si>
  <si>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Con agua dentro de la vivienda</t>
  </si>
  <si>
    <t>Con agua dentro del terreno</t>
  </si>
  <si>
    <t>Con agua de otra vivienda</t>
  </si>
  <si>
    <t>Con drenaje a fosa séptica</t>
  </si>
  <si>
    <t>Con drenaje a barranca o grieta</t>
  </si>
  <si>
    <t>Con agua de llave pública e hidrante</t>
  </si>
  <si>
    <t>Con drenaje conectado a la red pública</t>
  </si>
  <si>
    <t>Con drenaje a río, lago y/o mar</t>
  </si>
  <si>
    <t>N° de plantas</t>
  </si>
  <si>
    <t>N° de
 plantas</t>
  </si>
  <si>
    <t>Intoxicación alimentaria bacteriana</t>
  </si>
  <si>
    <t>Infección intestinal por virus, otros organismos y mal definidas</t>
  </si>
  <si>
    <t>Fiebre tifoidea</t>
  </si>
  <si>
    <t>Enfermedades infecciosas intestinales</t>
  </si>
  <si>
    <t>Agua Limpia</t>
  </si>
  <si>
    <t>Total nacional</t>
  </si>
  <si>
    <t>Discos
biológicos</t>
  </si>
  <si>
    <t>Tanque IMHOFF</t>
  </si>
  <si>
    <t>No distribuible</t>
  </si>
  <si>
    <t>2011 *</t>
  </si>
  <si>
    <t>PATME</t>
  </si>
  <si>
    <t>PROME</t>
  </si>
  <si>
    <t>Paratifoidea y salmonelosis</t>
  </si>
  <si>
    <t>Cólera</t>
  </si>
  <si>
    <t xml:space="preserve">                              Datos que presentan cambios considerables de un año a otro</t>
  </si>
  <si>
    <t>CUADRO 3.12  Caudal tratado en las plantas de tratamiento de aguas residuales municipales y porcentaje de cobertura de tratamiento por entidad federativa, 2003 - 2011</t>
  </si>
  <si>
    <t xml:space="preserve"> (Litros por segundo)</t>
  </si>
  <si>
    <t>Componente I</t>
  </si>
  <si>
    <t>Componente II    (por Entidad Federativa)</t>
  </si>
  <si>
    <t>Otros  b/</t>
  </si>
  <si>
    <t>Caudal (l/s)</t>
  </si>
  <si>
    <t>Zonas 
urbanas</t>
  </si>
  <si>
    <t>Zonas 
rurales</t>
  </si>
  <si>
    <t>APAZU</t>
  </si>
  <si>
    <t>Agua suministrada l/s)</t>
  </si>
  <si>
    <t>Dotación AP 
(l/h/d)</t>
  </si>
  <si>
    <t>Agua residual generada  * 
(l/s)</t>
  </si>
  <si>
    <t>Agua residual colectada
* (l/s)</t>
  </si>
  <si>
    <t>Capacidad instalada en operación (l/s)</t>
  </si>
  <si>
    <t>Caudal tratado 
(l/s)</t>
  </si>
  <si>
    <t>Cobertura de tratamiento
%</t>
  </si>
  <si>
    <t>* Caudales estimados en función de los siguientes parámetros: población, producción, coeficiente de aportación y cobertura de alcantarillado</t>
  </si>
  <si>
    <t>Enfermedad</t>
  </si>
  <si>
    <r>
      <rPr>
        <b/>
        <sz val="7"/>
        <color rgb="FF663300"/>
        <rFont val="Presidencia Fina"/>
        <family val="3"/>
      </rPr>
      <t>FUENTE:</t>
    </r>
    <r>
      <rPr>
        <sz val="7"/>
        <color rgb="FF663300"/>
        <rFont val="Presidencia Fina"/>
        <family val="3"/>
      </rPr>
      <t xml:space="preserve">  Conagua/SGAPDS/Gerencia de Potabilización y Tratamiento</t>
    </r>
  </si>
  <si>
    <t>Población total
(hab)</t>
  </si>
  <si>
    <t>Prodder</t>
  </si>
  <si>
    <t>Protar</t>
  </si>
  <si>
    <t>Promagua</t>
  </si>
  <si>
    <t>Sedesol</t>
  </si>
  <si>
    <t>Conavi</t>
  </si>
  <si>
    <t xml:space="preserve">                              Datos que presentan cambios considerables de un año a otro
FUENTE:  Conagua/SGAPDS/Gerencia de Potabilización y Tratamiento</t>
  </si>
  <si>
    <t>AGUASCALIENTES</t>
  </si>
  <si>
    <t>BAJA CALIFORNIA</t>
  </si>
  <si>
    <t>BAJA CALIFORNIA SUR</t>
  </si>
  <si>
    <t>CHIAPAS</t>
  </si>
  <si>
    <t>CHIHUAHUA</t>
  </si>
  <si>
    <t>COLIMA</t>
  </si>
  <si>
    <t>DISTRITO FEDERAL</t>
  </si>
  <si>
    <t>GUERRERO</t>
  </si>
  <si>
    <t>HIDALGO</t>
  </si>
  <si>
    <t>JALISCO</t>
  </si>
  <si>
    <t>NAYARIT</t>
  </si>
  <si>
    <t>PUEBLA</t>
  </si>
  <si>
    <t>QUINTANA ROO</t>
  </si>
  <si>
    <t>SINALOA</t>
  </si>
  <si>
    <t>SONORA</t>
  </si>
  <si>
    <t>TABASCO</t>
  </si>
  <si>
    <t>TAMAULIPAS</t>
  </si>
  <si>
    <t>2012 *</t>
  </si>
  <si>
    <t>Cobertura Dic/2012</t>
  </si>
  <si>
    <t>CUADRO 3.13. Caudal tratado en plantas de tratamiento de aguas residuales municipales en operación  (PTAR´s), por entidad federativa según proceso de tratamiento, 2012.        Parte 1</t>
  </si>
  <si>
    <t>CUADRO 3.13. Caudal tratado en plantas de tratamiento de aguas residuales municipales en operación  (PTAR´s), por entidad federativa según proceso de tratamiento, 2012        Parte 2</t>
  </si>
  <si>
    <t>CUADRO 5.2. Inversiones PATME - PROME, 2006 a 2012
(Millones de pesos)</t>
  </si>
  <si>
    <t>Total Nacional</t>
  </si>
  <si>
    <r>
      <t xml:space="preserve">ZMCM  </t>
    </r>
    <r>
      <rPr>
        <b/>
        <vertAlign val="superscript"/>
        <sz val="10"/>
        <color rgb="FF333300"/>
        <rFont val="Soberana Sans"/>
        <family val="3"/>
      </rPr>
      <t>b/</t>
    </r>
    <r>
      <rPr>
        <sz val="10"/>
        <color rgb="FF333300"/>
        <rFont val="Soberana Sans"/>
        <family val="3"/>
      </rPr>
      <t xml:space="preserve">  </t>
    </r>
  </si>
  <si>
    <r>
      <t xml:space="preserve">ZMCM </t>
    </r>
    <r>
      <rPr>
        <vertAlign val="superscript"/>
        <sz val="10"/>
        <color rgb="FF333300"/>
        <rFont val="Soberana Sans"/>
        <family val="3"/>
      </rPr>
      <t xml:space="preserve"> </t>
    </r>
    <r>
      <rPr>
        <b/>
        <vertAlign val="superscript"/>
        <sz val="10"/>
        <color rgb="FF333300"/>
        <rFont val="Soberana Sans"/>
        <family val="3"/>
      </rPr>
      <t>b/</t>
    </r>
    <r>
      <rPr>
        <vertAlign val="superscript"/>
        <sz val="10"/>
        <color rgb="FF333300"/>
        <rFont val="Soberana Sans"/>
        <family val="3"/>
      </rPr>
      <t xml:space="preserve">  </t>
    </r>
  </si>
  <si>
    <r>
      <t xml:space="preserve">ZMCM </t>
    </r>
    <r>
      <rPr>
        <b/>
        <sz val="10"/>
        <color rgb="FF333300"/>
        <rFont val="Soberana Sans"/>
        <family val="3"/>
      </rPr>
      <t>a/</t>
    </r>
    <r>
      <rPr>
        <sz val="10"/>
        <color rgb="FF333300"/>
        <rFont val="Soberana Sans"/>
        <family val="3"/>
      </rPr>
      <t xml:space="preserve"> </t>
    </r>
  </si>
  <si>
    <t>Saneamiento  a/</t>
  </si>
  <si>
    <r>
      <rPr>
        <b/>
        <sz val="7"/>
        <color rgb="FF002060"/>
        <rFont val="Soberana Sans"/>
        <family val="3"/>
      </rPr>
      <t>FUENTE:</t>
    </r>
    <r>
      <rPr>
        <sz val="7"/>
        <color rgb="FF002060"/>
        <rFont val="Soberana Sans"/>
        <family val="3"/>
      </rPr>
      <t xml:space="preserve">  </t>
    </r>
    <r>
      <rPr>
        <sz val="7"/>
        <color indexed="18"/>
        <rFont val="Soberana Sans"/>
        <family val="3"/>
      </rPr>
      <t>Conagua/SGAPDS/Gerencia de Potabilización y Tratamiento</t>
    </r>
  </si>
  <si>
    <r>
      <rPr>
        <b/>
        <sz val="7"/>
        <color theme="3" tint="-0.499984740745262"/>
        <rFont val="Soberana Sans"/>
        <family val="3"/>
      </rPr>
      <t>FUENTE:</t>
    </r>
    <r>
      <rPr>
        <sz val="7"/>
        <color theme="3" tint="-0.499984740745262"/>
        <rFont val="Soberana Sans"/>
        <family val="3"/>
      </rPr>
      <t xml:space="preserve">  Conagua/SGAPDS/Gerencia de Potabilización y Tratamiento</t>
    </r>
  </si>
  <si>
    <r>
      <rPr>
        <b/>
        <sz val="7"/>
        <rFont val="Soberana Sans"/>
        <family val="3"/>
      </rPr>
      <t>FUENTE:</t>
    </r>
    <r>
      <rPr>
        <sz val="7"/>
        <rFont val="Soberana Sans"/>
        <family val="3"/>
      </rPr>
      <t xml:space="preserve"> Programa Nacional Hídrico 2007-2012</t>
    </r>
  </si>
  <si>
    <r>
      <rPr>
        <b/>
        <sz val="7"/>
        <rFont val="Soberana Sans"/>
        <family val="3"/>
      </rPr>
      <t>ND:</t>
    </r>
    <r>
      <rPr>
        <sz val="7"/>
        <rFont val="Soberana Sans"/>
        <family val="3"/>
      </rPr>
      <t xml:space="preserve"> No disponible
</t>
    </r>
    <r>
      <rPr>
        <b/>
        <sz val="7"/>
        <rFont val="Soberana Sans"/>
        <family val="3"/>
      </rPr>
      <t>FUENTE:</t>
    </r>
    <r>
      <rPr>
        <sz val="7"/>
        <rFont val="Soberana Sans"/>
        <family val="3"/>
      </rPr>
      <t xml:space="preserve"> Conagua/SGAPDS/Gerencia de Potabilización y Tratamiento</t>
    </r>
  </si>
  <si>
    <r>
      <rPr>
        <b/>
        <sz val="7"/>
        <color indexed="58"/>
        <rFont val="Soberana Sans"/>
        <family val="3"/>
      </rPr>
      <t>FUENTE:</t>
    </r>
    <r>
      <rPr>
        <sz val="7"/>
        <color indexed="58"/>
        <rFont val="Soberana Sans"/>
        <family val="3"/>
      </rPr>
      <t xml:space="preserve">  Conagua/SGAPDS/Gerencia de Potabilización y Tratamiento</t>
    </r>
  </si>
  <si>
    <r>
      <rPr>
        <b/>
        <sz val="7"/>
        <rFont val="Soberana Sans"/>
        <family val="3"/>
      </rPr>
      <t>FUENTE:</t>
    </r>
    <r>
      <rPr>
        <sz val="7"/>
        <rFont val="Soberana Sans"/>
        <family val="3"/>
      </rPr>
      <t xml:space="preserve">  CONAGUA/SGAPDS/Gerencia de Potabilización y Tratamiento.</t>
    </r>
  </si>
  <si>
    <r>
      <rPr>
        <b/>
        <sz val="7"/>
        <rFont val="Soberana Sans"/>
        <family val="3"/>
      </rPr>
      <t>FUENTE:</t>
    </r>
    <r>
      <rPr>
        <sz val="7"/>
        <rFont val="Soberana Sans"/>
        <family val="3"/>
      </rPr>
      <t xml:space="preserve"> Conagua/SGT/Gerencia de Saneamiento y Calidad del Agua</t>
    </r>
  </si>
  <si>
    <r>
      <rPr>
        <b/>
        <sz val="11"/>
        <rFont val="Soberana Sans"/>
        <family val="3"/>
      </rPr>
      <t>Nota:</t>
    </r>
    <r>
      <rPr>
        <sz val="11"/>
        <rFont val="Soberana Sans"/>
        <family val="3"/>
      </rPr>
      <t xml:space="preserve"> Tarifas para un consumo de 30 m</t>
    </r>
    <r>
      <rPr>
        <vertAlign val="superscript"/>
        <sz val="11"/>
        <rFont val="Soberana Sans"/>
        <family val="3"/>
      </rPr>
      <t>3</t>
    </r>
    <r>
      <rPr>
        <sz val="11"/>
        <rFont val="Soberana Sans"/>
        <family val="3"/>
      </rPr>
      <t xml:space="preserve"> por mes
</t>
    </r>
    <r>
      <rPr>
        <b/>
        <sz val="11"/>
        <rFont val="Soberana Sans"/>
        <family val="3"/>
      </rPr>
      <t>FUENTE:</t>
    </r>
    <r>
      <rPr>
        <sz val="11"/>
        <rFont val="Soberana Sans"/>
        <family val="3"/>
      </rPr>
      <t xml:space="preserve"> Conagua/ SGAPDS / Gerencia de fortalecimiento de Organismos Operadores</t>
    </r>
  </si>
  <si>
    <r>
      <rPr>
        <b/>
        <sz val="8"/>
        <rFont val="Soberana Sans"/>
        <family val="3"/>
      </rPr>
      <t>FUENTE:</t>
    </r>
    <r>
      <rPr>
        <sz val="8"/>
        <rFont val="Soberana Sans"/>
        <family val="3"/>
      </rPr>
      <t xml:space="preserve">  Conagua/SGAPDS/Gerencia de Potabilización y Tratamiento</t>
    </r>
  </si>
  <si>
    <r>
      <t xml:space="preserve">Aguascalientes </t>
    </r>
    <r>
      <rPr>
        <vertAlign val="superscript"/>
        <sz val="11"/>
        <color rgb="FF663300"/>
        <rFont val="Soberana Sans"/>
        <family val="3"/>
      </rPr>
      <t>1/</t>
    </r>
  </si>
  <si>
    <r>
      <t xml:space="preserve">Nuevo León </t>
    </r>
    <r>
      <rPr>
        <vertAlign val="superscript"/>
        <sz val="11"/>
        <color rgb="FF663300"/>
        <rFont val="Soberana Sans"/>
        <family val="3"/>
      </rPr>
      <t>1/</t>
    </r>
  </si>
  <si>
    <r>
      <rPr>
        <sz val="9"/>
        <rFont val="Soberana Sans"/>
        <family val="3"/>
      </rPr>
      <t>1/</t>
    </r>
    <r>
      <rPr>
        <sz val="10"/>
        <rFont val="Soberana Sans"/>
        <family val="3"/>
      </rPr>
      <t xml:space="preserve">  El caudal excedente de agua residual tratada se debe a que existen usuarios con fuentes de abastecimiento propias que descargan al alcantarillado municipal</t>
    </r>
  </si>
  <si>
    <r>
      <t xml:space="preserve">ZMCM  </t>
    </r>
    <r>
      <rPr>
        <b/>
        <vertAlign val="superscript"/>
        <sz val="9"/>
        <color rgb="FF333300"/>
        <rFont val="Soberana Sans"/>
        <family val="3"/>
      </rPr>
      <t>a/</t>
    </r>
    <r>
      <rPr>
        <vertAlign val="superscript"/>
        <sz val="9"/>
        <color rgb="FF333300"/>
        <rFont val="Soberana Sans"/>
        <family val="3"/>
      </rPr>
      <t xml:space="preserve"> </t>
    </r>
  </si>
  <si>
    <r>
      <t xml:space="preserve">ZMCM  </t>
    </r>
    <r>
      <rPr>
        <b/>
        <vertAlign val="superscript"/>
        <sz val="9"/>
        <color rgb="FF333300"/>
        <rFont val="Soberana Sans"/>
        <family val="3"/>
      </rPr>
      <t>b/</t>
    </r>
    <r>
      <rPr>
        <vertAlign val="superscript"/>
        <sz val="9"/>
        <color rgb="FF333300"/>
        <rFont val="Soberana Sans"/>
        <family val="3"/>
      </rPr>
      <t xml:space="preserve">  </t>
    </r>
  </si>
  <si>
    <r>
      <t xml:space="preserve">Otros  </t>
    </r>
    <r>
      <rPr>
        <b/>
        <vertAlign val="superscript"/>
        <sz val="9"/>
        <color rgb="FF333300"/>
        <rFont val="Soberana Sans"/>
        <family val="3"/>
      </rPr>
      <t>a/</t>
    </r>
  </si>
  <si>
    <t>Instalada
(l/s)</t>
  </si>
  <si>
    <t>En operación
(l/s)</t>
  </si>
  <si>
    <r>
      <t xml:space="preserve">Oaxaca </t>
    </r>
    <r>
      <rPr>
        <b/>
        <vertAlign val="superscript"/>
        <sz val="9"/>
        <rFont val="Soberana Sans"/>
        <family val="3"/>
      </rPr>
      <t>b/</t>
    </r>
    <r>
      <rPr>
        <sz val="9"/>
        <rFont val="Soberana Sans"/>
        <family val="3"/>
      </rPr>
      <t xml:space="preserve"> </t>
    </r>
  </si>
  <si>
    <t>Drenaje y Saneamiento</t>
  </si>
  <si>
    <t>n. d.</t>
  </si>
  <si>
    <r>
      <t>$/m</t>
    </r>
    <r>
      <rPr>
        <b/>
        <vertAlign val="superscript"/>
        <sz val="9"/>
        <rFont val="Soberana Sans"/>
        <family val="3"/>
      </rPr>
      <t>3</t>
    </r>
    <r>
      <rPr>
        <b/>
        <sz val="9"/>
        <rFont val="Soberana Sans"/>
        <family val="3"/>
      </rPr>
      <t xml:space="preserve"> en consumo de 30 m</t>
    </r>
    <r>
      <rPr>
        <b/>
        <vertAlign val="superscript"/>
        <sz val="9"/>
        <rFont val="Soberana Sans"/>
        <family val="3"/>
      </rPr>
      <t>3</t>
    </r>
    <r>
      <rPr>
        <b/>
        <sz val="9"/>
        <rFont val="Soberana Sans"/>
        <family val="3"/>
      </rPr>
      <t>/mes</t>
    </r>
  </si>
  <si>
    <t>Cobertura de tratamiento
( % )</t>
  </si>
  <si>
    <r>
      <t xml:space="preserve">Cloración de fuentes de abastecimiento </t>
    </r>
    <r>
      <rPr>
        <vertAlign val="superscript"/>
        <sz val="9"/>
        <color rgb="FF002060"/>
        <rFont val="Soberana Sans"/>
        <family val="3"/>
      </rPr>
      <t>a/</t>
    </r>
  </si>
  <si>
    <r>
      <t>Desinfección de sitios de alto riesgo</t>
    </r>
    <r>
      <rPr>
        <vertAlign val="superscript"/>
        <sz val="9"/>
        <color rgb="FF002060"/>
        <rFont val="Soberana Sans"/>
        <family val="3"/>
      </rPr>
      <t xml:space="preserve"> b/ </t>
    </r>
  </si>
  <si>
    <r>
      <t xml:space="preserve">Caleado de focos de infección </t>
    </r>
    <r>
      <rPr>
        <vertAlign val="superscript"/>
        <sz val="9"/>
        <color rgb="FF002060"/>
        <rFont val="Soberana Sans"/>
        <family val="3"/>
      </rPr>
      <t xml:space="preserve">c/ </t>
    </r>
  </si>
  <si>
    <t>R.A.F.A.</t>
  </si>
  <si>
    <t>OTROS</t>
  </si>
  <si>
    <t>Humedal o Wetland</t>
  </si>
  <si>
    <t>Tanque Imhoff</t>
  </si>
  <si>
    <r>
      <t>Incremento de caudal (m</t>
    </r>
    <r>
      <rPr>
        <vertAlign val="superscript"/>
        <sz val="9"/>
        <color rgb="FF663300"/>
        <rFont val="Soberana Sans"/>
        <family val="3"/>
      </rPr>
      <t>3</t>
    </r>
    <r>
      <rPr>
        <sz val="9"/>
        <color rgb="FF663300"/>
        <rFont val="Soberana Sans"/>
        <family val="3"/>
      </rPr>
      <t>/s)</t>
    </r>
  </si>
  <si>
    <r>
      <t>Acumulado (m</t>
    </r>
    <r>
      <rPr>
        <vertAlign val="superscript"/>
        <sz val="9"/>
        <color rgb="FF663300"/>
        <rFont val="Soberana Sans"/>
        <family val="3"/>
      </rPr>
      <t>3</t>
    </r>
    <r>
      <rPr>
        <sz val="9"/>
        <color rgb="FF663300"/>
        <rFont val="Soberana Sans"/>
        <family val="3"/>
      </rPr>
      <t>/s)</t>
    </r>
  </si>
  <si>
    <r>
      <t>Agua residual colectada (m</t>
    </r>
    <r>
      <rPr>
        <vertAlign val="superscript"/>
        <sz val="9"/>
        <color rgb="FF663300"/>
        <rFont val="Soberana Sans"/>
        <family val="3"/>
      </rPr>
      <t>3</t>
    </r>
    <r>
      <rPr>
        <sz val="9"/>
        <color rgb="FF663300"/>
        <rFont val="Soberana Sans"/>
        <family val="3"/>
      </rPr>
      <t>/s)</t>
    </r>
  </si>
  <si>
    <r>
      <rPr>
        <b/>
        <sz val="7"/>
        <color rgb="FF663300"/>
        <rFont val="Soberana Sans"/>
        <family val="3"/>
      </rPr>
      <t>FUENTE:</t>
    </r>
    <r>
      <rPr>
        <sz val="7"/>
        <color rgb="FF663300"/>
        <rFont val="Soberana Sans"/>
        <family val="3"/>
      </rPr>
      <t xml:space="preserve">  Conagua/SGAPDS/Gerencia de Potabilización y Tratamiento</t>
    </r>
  </si>
  <si>
    <r>
      <rPr>
        <b/>
        <sz val="7"/>
        <color rgb="FF663300"/>
        <rFont val="Soberana Sans"/>
        <family val="3"/>
      </rPr>
      <t>FUENTE</t>
    </r>
    <r>
      <rPr>
        <sz val="7"/>
        <color rgb="FF663300"/>
        <rFont val="Soberana Sans"/>
        <family val="3"/>
      </rPr>
      <t>: Conagua/Gerencia de Potabilización y Tratamiento</t>
    </r>
  </si>
  <si>
    <r>
      <rPr>
        <b/>
        <sz val="7"/>
        <color rgb="FF663300"/>
        <rFont val="Soberana Sans"/>
        <family val="3"/>
      </rPr>
      <t>FUENTE:</t>
    </r>
    <r>
      <rPr>
        <sz val="7"/>
        <color rgb="FF663300"/>
        <rFont val="Soberana Sans"/>
        <family val="3"/>
      </rPr>
      <t xml:space="preserve"> Conagua/SGAPDS/Gerencia de Programas Federales de Agua Potable y Alcantarillado</t>
    </r>
  </si>
  <si>
    <r>
      <rPr>
        <b/>
        <sz val="7"/>
        <color rgb="FF663300"/>
        <rFont val="Soberana Sans"/>
        <family val="3"/>
      </rPr>
      <t>FUENTE:</t>
    </r>
    <r>
      <rPr>
        <sz val="7"/>
        <color rgb="FF663300"/>
        <rFont val="Soberana Sans"/>
        <family val="3"/>
      </rPr>
      <t xml:space="preserve"> Conagua/SGAPDS/Gerencia de Fortalecimiento de Organismos Operadores</t>
    </r>
  </si>
  <si>
    <r>
      <rPr>
        <b/>
        <sz val="7"/>
        <color rgb="FF663300"/>
        <rFont val="Soberana Sans"/>
        <family val="3"/>
      </rPr>
      <t xml:space="preserve">FUENTE: </t>
    </r>
    <r>
      <rPr>
        <sz val="7"/>
        <color rgb="FF663300"/>
        <rFont val="Soberana Sans"/>
        <family val="3"/>
      </rPr>
      <t>Conagua/SGAPDS/Gerencia de Fortalecimiento de Organismos Operadores</t>
    </r>
  </si>
  <si>
    <r>
      <rPr>
        <b/>
        <sz val="7"/>
        <color rgb="FF663300"/>
        <rFont val="Soberana Sans"/>
        <family val="3"/>
      </rPr>
      <t>NOTA:</t>
    </r>
    <r>
      <rPr>
        <sz val="7"/>
        <color rgb="FF663300"/>
        <rFont val="Soberana Sans"/>
        <family val="3"/>
      </rPr>
      <t xml:space="preserve"> De 2006 a 2009 el PATME se consideró un Programa piloto para la instrumentación de acciones de mejoramiento de eficiencia
              A partir de 2010, se constituye como el Programa PROME que le da continuidad</t>
    </r>
  </si>
  <si>
    <t>ZACATECAS</t>
  </si>
  <si>
    <t>YUCATÁN</t>
  </si>
  <si>
    <t>VERACRUZ</t>
  </si>
  <si>
    <t>TLAXCALA</t>
  </si>
  <si>
    <t>SAN LUIS POTOSÍ</t>
  </si>
  <si>
    <t>QUERÉTARO</t>
  </si>
  <si>
    <t>OAXACA</t>
  </si>
  <si>
    <t>NUEVO LEÓN</t>
  </si>
  <si>
    <t>MORELOS</t>
  </si>
  <si>
    <t>MICHOACÁN</t>
  </si>
  <si>
    <t>MÉXICO</t>
  </si>
  <si>
    <t>GUANAJUATO</t>
  </si>
  <si>
    <t>DURANGO</t>
  </si>
  <si>
    <t>COAHUILA</t>
  </si>
  <si>
    <t>CAMPECHE</t>
  </si>
  <si>
    <t>Análisis en la evolución de la cobertura de alcantarillado</t>
  </si>
  <si>
    <t>Fuente:</t>
  </si>
  <si>
    <t>Otros Proyectos</t>
  </si>
  <si>
    <r>
      <rPr>
        <b/>
        <sz val="7"/>
        <color rgb="FF000000"/>
        <rFont val="Soberana Sans"/>
        <family val="3"/>
      </rPr>
      <t>FUENTE:</t>
    </r>
    <r>
      <rPr>
        <sz val="7"/>
        <color rgb="FF000000"/>
        <rFont val="Soberana Sans"/>
        <family val="3"/>
      </rPr>
      <t xml:space="preserve">  Conagua/SGAPDS/Gerencia de Potabilización y Tratamiento</t>
    </r>
  </si>
  <si>
    <r>
      <rPr>
        <b/>
        <sz val="7"/>
        <color rgb="FF000000"/>
        <rFont val="Soberana Sans"/>
        <family val="3"/>
      </rPr>
      <t>ND:</t>
    </r>
    <r>
      <rPr>
        <sz val="7"/>
        <color rgb="FF000000"/>
        <rFont val="Soberana Sans"/>
        <family val="3"/>
      </rPr>
      <t xml:space="preserve"> No disponible
</t>
    </r>
    <r>
      <rPr>
        <b/>
        <sz val="7"/>
        <color rgb="FF000000"/>
        <rFont val="Soberana Sans"/>
        <family val="3"/>
      </rPr>
      <t>FUENTE:</t>
    </r>
    <r>
      <rPr>
        <sz val="7"/>
        <color rgb="FF000000"/>
        <rFont val="Soberana Sans"/>
        <family val="3"/>
      </rPr>
      <t xml:space="preserve">  Conagua/SGAPDS/Gerencia de Potabilización y Tratamiento</t>
    </r>
  </si>
  <si>
    <r>
      <rPr>
        <b/>
        <sz val="7"/>
        <color rgb="FF000000"/>
        <rFont val="Soberana Sans"/>
        <family val="3"/>
      </rPr>
      <t xml:space="preserve">FUENTE: </t>
    </r>
    <r>
      <rPr>
        <sz val="7"/>
        <color rgb="FF000000"/>
        <rFont val="Soberana Sans"/>
        <family val="3"/>
      </rPr>
      <t xml:space="preserve"> Conagua/SGAPDS/Gerencia de Potabilización y Tratamiento</t>
    </r>
  </si>
  <si>
    <t xml:space="preserve">                            </t>
  </si>
  <si>
    <t xml:space="preserve">                           </t>
  </si>
  <si>
    <t>Población en
viviendas particulares (hab)</t>
  </si>
  <si>
    <t>Baja California *</t>
  </si>
  <si>
    <t>San Luis Potosí *</t>
  </si>
  <si>
    <r>
      <t xml:space="preserve">*  Estados con información de cierre
</t>
    </r>
    <r>
      <rPr>
        <b/>
        <sz val="7"/>
        <color rgb="FF663300"/>
        <rFont val="Soberana Sans"/>
        <family val="3"/>
      </rPr>
      <t>FUENTE:</t>
    </r>
    <r>
      <rPr>
        <sz val="7"/>
        <color rgb="FF663300"/>
        <rFont val="Soberana Sans"/>
        <family val="3"/>
      </rPr>
      <t xml:space="preserve"> Conagua/SGAPDS/Gerencia de Programas Federales de Agua Potable y Alcantarillado</t>
    </r>
  </si>
  <si>
    <t xml:space="preserve">Michoacán de Ocampo  a/ </t>
  </si>
  <si>
    <t>Componente II</t>
  </si>
  <si>
    <t>Acciones de Mejoramiento de Eficiencias en Organismos operadores</t>
  </si>
  <si>
    <t>Inversión</t>
  </si>
  <si>
    <t>Acciones</t>
  </si>
  <si>
    <t>D.L.Chihuahua</t>
  </si>
  <si>
    <t>D.L.Guanajuato</t>
  </si>
  <si>
    <t>D.L.Guerrero</t>
  </si>
  <si>
    <t>D.L.Hidalgo</t>
  </si>
  <si>
    <t>D.L.Michoacán</t>
  </si>
  <si>
    <t>D.L.Nayarit</t>
  </si>
  <si>
    <t>D.L.Puebla</t>
  </si>
  <si>
    <t>D.L.Querétaro</t>
  </si>
  <si>
    <t>D.L.Quintana Roo</t>
  </si>
  <si>
    <t>D.L.San Luis Potosí</t>
  </si>
  <si>
    <t>D.L.Tlaxcala</t>
  </si>
  <si>
    <t>O.C. Balsas</t>
  </si>
  <si>
    <t>O.C. Cuencas Centrales del Norte</t>
  </si>
  <si>
    <t>O.C. Frontera Sur</t>
  </si>
  <si>
    <t>O.C. Golfo Centro</t>
  </si>
  <si>
    <t>O.C. Lerma Santiago Pacífico</t>
  </si>
  <si>
    <t>O.C. Noroeste</t>
  </si>
  <si>
    <t>O.C. Pacífico Norte</t>
  </si>
  <si>
    <t>O.C. Pacífico Sur</t>
  </si>
  <si>
    <t>O.C. Península de Baja California</t>
  </si>
  <si>
    <t>O.C. Río Bravo</t>
  </si>
  <si>
    <t>Organismo de Cuenca /Dirección Local</t>
  </si>
  <si>
    <r>
      <rPr>
        <b/>
        <sz val="7"/>
        <color rgb="FF663300"/>
        <rFont val="Soberana Sans"/>
        <family val="3"/>
      </rPr>
      <t>D.L.</t>
    </r>
    <r>
      <rPr>
        <sz val="7"/>
        <color rgb="FF663300"/>
        <rFont val="Soberana Sans"/>
        <family val="3"/>
      </rPr>
      <t xml:space="preserve"> Dirección Local,</t>
    </r>
    <r>
      <rPr>
        <b/>
        <sz val="7"/>
        <color rgb="FF663300"/>
        <rFont val="Soberana Sans"/>
        <family val="3"/>
      </rPr>
      <t xml:space="preserve"> O.C. </t>
    </r>
    <r>
      <rPr>
        <sz val="7"/>
        <color rgb="FF663300"/>
        <rFont val="Soberana Sans"/>
        <family val="3"/>
      </rPr>
      <t>Organismo de Cuenca</t>
    </r>
  </si>
  <si>
    <t xml:space="preserve">Veracruz </t>
  </si>
  <si>
    <t xml:space="preserve">                              </t>
  </si>
  <si>
    <t>Variación de la tarifa
($)</t>
  </si>
  <si>
    <t>Fuente: World Health Organization, Unicef. Progres on Sanitation and Drinking-Water 2013</t>
  </si>
  <si>
    <r>
      <t xml:space="preserve">Prossapys </t>
    </r>
    <r>
      <rPr>
        <b/>
        <vertAlign val="superscript"/>
        <sz val="9"/>
        <color rgb="FF333300"/>
        <rFont val="Soberana Sans"/>
        <family val="3"/>
      </rPr>
      <t>a/</t>
    </r>
    <r>
      <rPr>
        <vertAlign val="superscript"/>
        <sz val="9"/>
        <color rgb="FF333300"/>
        <rFont val="Soberana Sans"/>
        <family val="3"/>
      </rPr>
      <t xml:space="preserve">  </t>
    </r>
  </si>
  <si>
    <r>
      <t xml:space="preserve">Valle de México </t>
    </r>
    <r>
      <rPr>
        <b/>
        <vertAlign val="superscript"/>
        <sz val="9"/>
        <color rgb="FF333300"/>
        <rFont val="Soberana Sans"/>
        <family val="3"/>
      </rPr>
      <t>b/</t>
    </r>
    <r>
      <rPr>
        <vertAlign val="superscript"/>
        <sz val="9"/>
        <color rgb="FF333300"/>
        <rFont val="Soberana Sans"/>
        <family val="3"/>
      </rPr>
      <t xml:space="preserve">  </t>
    </r>
  </si>
  <si>
    <r>
      <rPr>
        <b/>
        <sz val="7"/>
        <rFont val="Soberana Sans"/>
        <family val="3"/>
      </rPr>
      <t>a/</t>
    </r>
    <r>
      <rPr>
        <sz val="7"/>
        <rFont val="Soberana Sans"/>
        <family val="3"/>
      </rPr>
      <t xml:space="preserve"> No se contó con información de esta Entidad</t>
    </r>
  </si>
  <si>
    <r>
      <rPr>
        <b/>
        <sz val="7"/>
        <rFont val="Soberana Sans"/>
        <family val="3"/>
      </rPr>
      <t>FUENTE:</t>
    </r>
    <r>
      <rPr>
        <sz val="7"/>
        <rFont val="Soberana Sans"/>
        <family val="3"/>
      </rPr>
      <t xml:space="preserve"> Conagua/SGAPDS/Gerencia de Estudios y Proyectos de Agua Potable y Redes de Alcantarillado. Elaborado con base a los datos estimados a partir de una muestra de 441 organismos operadores de todo el país.</t>
    </r>
  </si>
  <si>
    <t>CUADRO 3.12  Caudal tratado en las plantas de tratamiento de aguas residuales municipales y porcentaje de cobertura de tratamiento por Entidad Federativa, 2003 a 2012  (litros por segundo)</t>
  </si>
  <si>
    <t>FUENTE: Conagua/SGAPDS/Gerencia de Estudios y Proyectos de Agua Potable y Redes Alcantarillado</t>
  </si>
  <si>
    <t>a/ Estudios y proyectos
b/ Recursos federales del Fideicomiso N° 1928, derivados del pago de derechos por concepto de aprovechamiento de agua en bloque por parte de los gobiernos del D.F. y del Estado de México
FUENTE: Conagua/SGAPDS/Gerencia de Estudios y Proyectos de Agua Potable y Redes de Alcantarillado</t>
  </si>
  <si>
    <t>a/ El rubro otros se refiere a las inversiones de las comisiones estatales, desarrollos de vivienda, créditos, aportaciones de la EPA e iniciativa privada
b/ Recursos federales del Fideicomiso N° 1928, derivados del pago de derechos por concepto de aprovechamiento de agua en bloque por parte de los gobiernos del D.F. y del Estado de México
FUENTE:Conagua/SGAPDS/Gerencia de Estudios y Proyectos de Agua Potable y Redes de Alcantarillado</t>
  </si>
  <si>
    <t>a/ Hasta 2001 se presentan inversiones del Gobierno Federal y sus contrapartes ejecutadas a través de los programas a cargo de la Conagua. A partir de 2002 incluye además las inversiones realizadas por Sedesol, CDI, Banobras, organismos estatales e iniciativa privada
FUENTE:Conagua/SGAPDS/Gerencia de Estudios y Proyectos de Agua Potable y Redes de Alcantarillado</t>
  </si>
  <si>
    <t>a/ Recursos federales del Fideicomiso N° 1928, derivados del pago de derechos por concepto de aprovechamiento de agua en bloque por parte de los gobiernos del D.F. y del Estado de México
FUENTE: Conagua/SGAPDS/Gerencia de Estudios y Proyectos de Agua Potable y Redes de Alcantarillado</t>
  </si>
  <si>
    <t>NOTA:  Inversiones totales en el subsector, que incluyen los programas a cargo de la Conagua más las realizadas por SEDESOL, CDI,</t>
  </si>
  <si>
    <t>Inversiones Conagua</t>
  </si>
  <si>
    <t>a/  Considera estudios y proyectos y supervisión
b/ Recursos federales del Fideicomiso N° 1928, derivados del pago de derechos por concepto de aprovechamiento de agua en bloque por parte de los gobiernos del D.F. y del Estado de México
FUENTE: Conagua/SGAPDS/Gerencia de Estudios y Proyectos de Agua Potable y Redes de Alcantarillado</t>
  </si>
  <si>
    <t>a/ Inversiones de las comisiones estatales, desarrollos de vivienda, créditos, aportaciones de la EPA e iniciativa privada
b/ Recursos federales del Fideicomiso N° 1928, derivados del pago de derechos por concepto de aprovechamiento de agua en bloque por parte de los gobiernos del D.F. y del Estado de México
FUENTE: Conagua/SGAPDS/Gerencia de Estudios y Proyectos de Agua Potable y Redes de Alcantarillado</t>
  </si>
  <si>
    <t>a/ Inversiones totales en el subsector, que incluyen los programas a cargo de la Conagua más las realizadas por Sedesol, CDI, Banobras, organismos estatales, inciativa privada, aportaciones de la EPA y créditos
b/  Considera estudios y proyectos y supervisión
FUENTE: Conagua/SGAPDS/Gerencia de Estudios y Proyectos de Agua Potable y Redes de Alcantarillado</t>
  </si>
  <si>
    <t>a/ Inversiones totales en el subsector, incluyen los programas a cargo de la Conagua más las realizadas por Sedesol, CDI, Banobras, organismos estatales e iniciativa privada
b/ Inversiones de las comisiones estatales, créditos, aportaciones de la EPA e iniciativa privada
FUENTE: Conagua/SGAPDS/Gerencia de Estudios y Proyectos de Agua Potable y Redes de Alcantarillado</t>
  </si>
  <si>
    <t>FUENTE: PNI 2007-2012 y Conagua</t>
  </si>
  <si>
    <t>* Información a diciembre determinada por la Conagua
FUENTE: INEGI, Censos de Población y Vivienda 1990, 2000 y 2010; Conteos de Población y Vivienda 1995 y 2005</t>
  </si>
  <si>
    <t>Nota: Los porcentajes y sumas pueden NO coincidir por el redondeo de las cifras
* Información a diciembre determinada por la Conagua 
FUENTE: Censos de Población y Vivienda 1990, 2000 y 2010; Conteos de Población y Vivienda 1995 y 2005</t>
  </si>
  <si>
    <t>Nota: Los porcentajes y sumas pueden NO coincidir por el redondeo de las cifras
* Información a diciembre determinada por la Conagua 
FUENTE:Censos de Población y Vivienda 1990, 2000 y 2010; Conteos de Población y Vivienda 1995 y 2005</t>
  </si>
  <si>
    <t>FUENTE: Conagua/SAGAPDS/Gerencia de Estudios y Proyectos de Agua Potable y Redes de Alcantarillado</t>
  </si>
  <si>
    <t>Nota: Los porcentajes y sumas pueden NO coincidir por el redondeo de las cifras
* Información a diciembre determinada por la Conagua 
FUENTE:  Censos de Población y Vivienda 1990, 2000 y 2010; Conteos de Población y Vivienda 1995 y 2005</t>
  </si>
  <si>
    <t>Nota: Los porcentajes y sumas pueden NO coincidir por el redondeo de las cifras
* Información a diciembre determinada por la Conagua
FUENTE:  Censos de Población y Vivienda 1990, 2000 y 2010; Conteos de Población y Vivienda 1995 y 2005</t>
  </si>
  <si>
    <t>FUENTE: Conagua/SGAPDS/Gerencia de Estudios y Proyectos de Agua Potable y Redes de Alcantarillado
Información con base en el XIII Censo de Población y Vivienda INEGI 2010 y proyecciones de población con tasas de crecimiento Conapo 2010</t>
  </si>
  <si>
    <t>(pesos por metro cúbico)</t>
  </si>
  <si>
    <t>(millones de pesos)</t>
  </si>
  <si>
    <r>
      <t xml:space="preserve">a/   Pozos, norias, manantiales, depósitos y cisternas entre otros, clorados una o más veces en el año.
b/   Sitios de alto riesgo: hospitales, centrales de autobuses, mercados, restaurantes, hoteles, escuelas y albergues.
c/   Letrinas, fosas sépticas, fecalismo al aire libre, basureros, hoyos negros.
</t>
    </r>
    <r>
      <rPr>
        <b/>
        <sz val="8"/>
        <color indexed="18"/>
        <rFont val="Soberana Sans"/>
        <family val="3"/>
      </rPr>
      <t>FUENTE:</t>
    </r>
    <r>
      <rPr>
        <sz val="8"/>
        <color indexed="18"/>
        <rFont val="Soberana Sans"/>
        <family val="3"/>
      </rPr>
      <t xml:space="preserve">  Conagua/SGAPDS/Gerencia de Potabilización y Tratamiento.</t>
    </r>
  </si>
  <si>
    <t>Porcentaje de cobertura</t>
  </si>
  <si>
    <t>CUADRO 1.2 Inversiones totales por sector de origen del recurso, 2002 a 2012  a/  
(millones de pesos)</t>
  </si>
  <si>
    <t>CUADRO 1.6 Rubro de aplicación de las inversiones por Entidad Federativa, 2012
(millones de pesos)</t>
  </si>
  <si>
    <t>CUADRO 1.7 Inversiones reportadas por programa y dependencia por sector de origen de los recursos, 2012   (millones de pesos)</t>
  </si>
  <si>
    <t>CUADRO 1.9 Inversiones en zonas urbanas y rurales por Entidad Federativa, 2012
(millones de pesos)</t>
  </si>
  <si>
    <t>CUADRO 1.11 Inversiones reportadas en zonas urbanas por Entidad Federativa, por sector de orígen de los recursos, 2012   (millones de pesos)</t>
  </si>
  <si>
    <t>CUADRO 1.12 Rubro de aplicación de las inversiones en zonas urbanas por Entidad Federativa, 2012    (millones de pesos)</t>
  </si>
  <si>
    <t>CUADRO 1.13 Origen de las inversiones en zonas rurales por Entidad Federativa, 2012
(millones de pesos)</t>
  </si>
  <si>
    <t>CUADRO 2.1  Coberturas de los servicios de agua potable y alcantarillado por Entidad Federativa, a diciembre de 2012</t>
  </si>
  <si>
    <t>CUADRO 2.2 Evolución de la cobertura nacional de agua potable, 1990 a 2012</t>
  </si>
  <si>
    <t>CUADRO 2.3 Evolución de la cobertura de agua potable en zonas urbanas, 1990 a 2012</t>
  </si>
  <si>
    <t>CUADRO 2.4 Evolución de la cobertura de agua potable en zonas rurales, 1990 a 2012</t>
  </si>
  <si>
    <t>CUADRO 2.5 Evolución en la cobertura del servicio de agua potable por Entidad Federativa,   (porcentajes)</t>
  </si>
  <si>
    <t>CUADRO 2.9 Evolución en la cobertura del servicio de alcantarillado por Entidad Federativa,     (porcentajes)</t>
  </si>
  <si>
    <t>CUADRO 2.6 Evolución de la cobertura nacional de alcantarillado, 1990 a 2012</t>
  </si>
  <si>
    <t>CUADRO 2.7 Evolución de la cobertura de alcantarillado en zonas urbanas, 1990 a 2012</t>
  </si>
  <si>
    <t>CUADRO 2.8 Evolución de la cobertura de alcantarillado en zonas rurales, 1990-2012</t>
  </si>
  <si>
    <t>CUADRO 3.2 Plantas potabilizadoras de agua por Entidad Federativa,  2012</t>
  </si>
  <si>
    <t>CUADRO 3.1 Plantas potabilizadoras municipales en México, 1993 a 2012</t>
  </si>
  <si>
    <t>CUADRO 3.3 Plantas potabilizadoras por Entidad Federativa según proceso de potabilización y caudal potabilizado, 2012   (Parte 2)</t>
  </si>
  <si>
    <t>CUADRO 3.3 Plantas potabilizadoras por Entidad Federativa según proceso de potabilización y caudal potabilizado, 2012   (Parte 1)</t>
  </si>
  <si>
    <t>CUADRO 3.5 Agua suministrada y desinfectada para consumo humano por Entidad Federativa, 2012</t>
  </si>
  <si>
    <t>CUADRO 3.6 Evolución del agua suministrada y desinfectada para consumo humano por Entidad Federativa, 2000 a 2012      (litros por segundo)   Parte  2</t>
  </si>
  <si>
    <t>CUADRO 3.6 Evolución del agua suministrada y desinfectada para consumo humano por Entidad Federativa, 2000 a 2012      
(litros por segundo)         Parte  1</t>
  </si>
  <si>
    <t>CUADRO 3.7 Operativos realizados para la prevención y control del cólera, 2012</t>
  </si>
  <si>
    <t>CUADRO 3.8 Casos registrados de enfermedades infecciosas del aparato digestivo, 2002 a 2012</t>
  </si>
  <si>
    <t>CUADRO 3.9 Evolución en la cobertura de tratamiento, 2000 a 2012</t>
  </si>
  <si>
    <t xml:space="preserve">CUADRO 3.10 Plantas de tratamiento de aguas residuales municipales en operación  1992 a 2012 </t>
  </si>
  <si>
    <t>CUADRO 3.11 Caudal de aguas residuales municipales tratadas, en plantas de tratamiento
por Entidad Federativa, 2012</t>
  </si>
  <si>
    <t>CUADRO 3.13 Caudal tratado en plantas de tratamiento de aguas residuales municipales en operación  (PTAR´s) por Entidad Federativa según proceso de tratamiento, 2012                         Parte 2</t>
  </si>
  <si>
    <t>CUADRO 3.13 Caudal tratado en plantas de tratamiento de aguas residuales municipales en operación  (PTAR´s) por Entidad Federativa según proceso de tratamiento, 2012                Parte 1</t>
  </si>
  <si>
    <t>CUADRO 3.14 Plantas de tratamiento de aguas residuales de origen industrial por Entidad Federativa y por proceso, 2012</t>
  </si>
  <si>
    <t>CUADRO 4.1 Variación porcentual de las tarifas de agua por consumo doméstico en las principales ciudades de la República Mexicana de 2011 a 2012</t>
  </si>
  <si>
    <t>CUADRO 5.1 Inversiones Apazu por Entidad Federativa, 2012
(millones de pesos)</t>
  </si>
  <si>
    <t>CUADRO 5.3 Devolución histórica Prodder, serie anual  de 2002 a 2012
(millones de pesos)</t>
  </si>
  <si>
    <t>CUADRO 5.4 Asignación del Prodder por Entidad Federativa, 2012
(millones de pesos)</t>
  </si>
  <si>
    <t>Cuadro 5.5 Contribuyentes municipales adheridos al Prosanear 2012</t>
  </si>
  <si>
    <t>CUADRO 5.6 Metas 2007 a 2012
Reúso de aguas residuales tratadas</t>
  </si>
  <si>
    <t>CUADRO 5.7 Metas 2007 a 2012 
Intercambio de aguas residuales tratadas</t>
  </si>
  <si>
    <t>Gráfica 6.2 Cobertura de macromedición (porcentaje)</t>
  </si>
  <si>
    <t>Gráfica 6.3 Cobertura de micromedición instalada (porcentaje)</t>
  </si>
  <si>
    <t>Gráfica 6.5 Eficiencias física, comercial y global (porcentaje)</t>
  </si>
  <si>
    <t>Atendidos</t>
  </si>
  <si>
    <t>CUADRO 1.1 Inversiones Conagua por sector de origen del recurso, 1991 a 2012  a/ 
(millones de pesos)</t>
  </si>
  <si>
    <r>
      <t>m</t>
    </r>
    <r>
      <rPr>
        <vertAlign val="superscript"/>
        <sz val="9"/>
        <color rgb="FF663300"/>
        <rFont val="Soberana Sans"/>
        <family val="3"/>
      </rPr>
      <t>3</t>
    </r>
    <r>
      <rPr>
        <sz val="9"/>
        <color rgb="FF663300"/>
        <rFont val="Soberana Sans"/>
        <family val="3"/>
      </rPr>
      <t>/s</t>
    </r>
  </si>
  <si>
    <t>Diferencia 2011-2012</t>
  </si>
  <si>
    <t>GRÁFICA 2.9  Evolución de la cobertura de alcantarillado respecto a las Metas del Milenio</t>
  </si>
  <si>
    <t>GRÁFICA 2.8  Evolución de la cobertura de agua potable respecto a las Metas del Milenio</t>
  </si>
  <si>
    <t>GRÁFICA 2.4 Cobertura de alcantarillado por Entidad Federativa (porcentaje)</t>
  </si>
  <si>
    <t>GRÁFICA 2.2 Cobertura de agua potable por Entidad Federativa (porcentaje)</t>
  </si>
  <si>
    <t xml:space="preserve">N.S.    </t>
  </si>
  <si>
    <t>a/  Implica  construcción de letrinas y fosas sépticas
b/  Estudios, proyectos y supervisión
FUENTE:Conagua/SGAPDS/Gerencia de Estudios y Proyectos de Agua Potable y Redes de Alcantarillado</t>
  </si>
  <si>
    <t>FUENTE: Conagua/SGAPDS/Sedesol, Banobras, Conavi, CDI y prestadores de servicios</t>
  </si>
  <si>
    <r>
      <rPr>
        <b/>
        <sz val="7"/>
        <color rgb="FF663300"/>
        <rFont val="Soberana Sans"/>
        <family val="3"/>
      </rPr>
      <t>a/</t>
    </r>
    <r>
      <rPr>
        <sz val="7"/>
        <color rgb="FF663300"/>
        <rFont val="Soberana Sans"/>
        <family val="3"/>
      </rPr>
      <t xml:space="preserve"> Los que se presentan en cero, no aumentaron sus tarifas
</t>
    </r>
    <r>
      <rPr>
        <b/>
        <sz val="7"/>
        <color rgb="FF663300"/>
        <rFont val="Soberana Sans"/>
        <family val="3"/>
      </rPr>
      <t>b/</t>
    </r>
    <r>
      <rPr>
        <sz val="7"/>
        <color rgb="FF663300"/>
        <rFont val="Soberana Sans"/>
        <family val="3"/>
      </rPr>
      <t xml:space="preserve"> En el caso de Oaxaca para 2012 se considera la tarifa residencial
</t>
    </r>
    <r>
      <rPr>
        <b/>
        <sz val="7"/>
        <color rgb="FF663300"/>
        <rFont val="Soberana Sans"/>
        <family val="3"/>
      </rPr>
      <t>FUENTE:</t>
    </r>
    <r>
      <rPr>
        <sz val="7"/>
        <color rgb="FF663300"/>
        <rFont val="Soberana Sans"/>
        <family val="3"/>
      </rPr>
      <t xml:space="preserve"> Conagua/SGAPDS/Gerencia de Fortalecimiento de Organismos Operadores</t>
    </r>
  </si>
  <si>
    <r>
      <t xml:space="preserve">Otros  </t>
    </r>
    <r>
      <rPr>
        <b/>
        <vertAlign val="superscript"/>
        <sz val="10"/>
        <color rgb="FF333300"/>
        <rFont val="Soberana Sans"/>
        <family val="3"/>
      </rPr>
      <t>a/</t>
    </r>
  </si>
  <si>
    <t>Datos de población estimados por la Conagua en función del XIII Censo de Población y Vivienda INEGI 2010 y proyecciones de Poblacion CONAPO 2010</t>
  </si>
  <si>
    <t>Cobertura %</t>
  </si>
  <si>
    <r>
      <t xml:space="preserve">2011  </t>
    </r>
    <r>
      <rPr>
        <vertAlign val="superscript"/>
        <sz val="9"/>
        <color theme="0"/>
        <rFont val="Soberana Sans"/>
        <family val="3"/>
      </rPr>
      <t>a/</t>
    </r>
  </si>
  <si>
    <r>
      <rPr>
        <b/>
        <sz val="7"/>
        <color theme="3" tint="-0.249977111117893"/>
        <rFont val="Soberana Sans"/>
        <family val="3"/>
      </rPr>
      <t>a/</t>
    </r>
    <r>
      <rPr>
        <sz val="7"/>
        <color theme="3" tint="-0.249977111117893"/>
        <rFont val="Soberana Sans"/>
        <family val="3"/>
      </rPr>
      <t xml:space="preserve">  El número de casos por tipo de enfermedad NO coincide con los reportados en la edición 2011 de este documento, debido a que la Secretaría de Salud realizó ajustes a su información.
</t>
    </r>
    <r>
      <rPr>
        <b/>
        <sz val="7"/>
        <color theme="3" tint="-0.249977111117893"/>
        <rFont val="Soberana Sans"/>
        <family val="3"/>
      </rPr>
      <t>FUENTE:</t>
    </r>
    <r>
      <rPr>
        <sz val="7"/>
        <color theme="3" tint="-0.249977111117893"/>
        <rFont val="Soberana Sans"/>
        <family val="3"/>
      </rPr>
      <t xml:space="preserve"> Secretaria de Salud. "Boletín Epidemiológico", editado por el Sistema Único de Información para la Vigilancia Epidemiológica de la Secretaría de Salud. (Semana 52 del 2011, Información preliminar)</t>
    </r>
  </si>
  <si>
    <r>
      <rPr>
        <b/>
        <sz val="7"/>
        <rFont val="Soberana Sans"/>
        <family val="3"/>
      </rPr>
      <t>FUENTE:</t>
    </r>
    <r>
      <rPr>
        <sz val="7"/>
        <rFont val="Soberana Sans"/>
        <family val="3"/>
      </rPr>
      <t xml:space="preserve"> Secretaria de Salud y Conagua/SGAPDS/Gerencia de Potabilización y Tratamiento</t>
    </r>
  </si>
  <si>
    <t>Porcentaje</t>
  </si>
  <si>
    <t>CUADRO 2.10  Avance en las metas de agua potable 2007-2012 (porcentaje)</t>
  </si>
  <si>
    <t>CUADRO 2.11  Avance en las metas de alcantarillado 2007-2012 (porcentaje)</t>
  </si>
  <si>
    <t>a/ Inversiones del Gobierno Federal y sus contrapartes ejecutadas a través de los programas a cargo de la Conagua; incluye Promagua, Fideicomiso No. 1928, grandes proyectos de infraestrucctura como Zapotillo, Realito y Bicentenario y Promagua U037
b/  Inversiones de las comisiones estatales, créditos, aportaciones de la EPA e iniciativa privada
NA  No Aplicable (los montos están integrados en el rubro de otros)
FUENTE: Conagua/SGAPDS/Gerencia de Estudios y Proyectos de Agua Potable y Redes de Alcantarillado</t>
  </si>
  <si>
    <t>GRÁFICA. 1.1  Inversiones por origen de los recursos, 2012
(miles de millones de pesos)</t>
  </si>
  <si>
    <t>GRÁFICA. 1.2 Inversiones totales por sector de origen del recurso,  2002 a 2012  a/
(Miles de millones de pesos)</t>
  </si>
  <si>
    <t>GRÁFICA. 1.4  Inversiones por rubro de aplicacion, 2012
(miles de millones de pesos)</t>
  </si>
  <si>
    <t>a/  Inversiones del Gobierno Federal y sus contrapartes ejecutadas a través de los programas a cargo de la Conagua; incluye Promagua, Fideicomiso No. 1928, grandes proyectos de infraestructura como Zapotillo, Realito y Bicentenario y Promagua U037
b/  Considera estudios y proyectos y supervisión
N.S.  No Significativo
FUENTE: Conagua/SGAPDS/Gerencia de Estudios y Proyectos de Agua Potable y Redes de Alcantarillado</t>
  </si>
  <si>
    <t>GRÁFICA 1.5 Inversiones por programa y dependencia, 2012
(millones de pesos)</t>
  </si>
  <si>
    <t xml:space="preserve">
FUENTE: Conagua/SGAPDS/Sedesol, Banobras, Conavi, CDI y prestadores de servicios</t>
  </si>
  <si>
    <t>GRÁFICA 1.6 Inversiones de los programas a cargo de la Conagua, 2012
(millones de pesos)</t>
  </si>
  <si>
    <t xml:space="preserve">
FUENTE: Conagua/SGAPDS/Gerencia de Estudios y Proyectos de Agua Potable y Redes de Alcantarillado</t>
  </si>
  <si>
    <t>CUADRO 1.10 Inversiones en zonas urbanas y rurales,  1997 a 2012  a/        (millones de pesos)</t>
  </si>
  <si>
    <t>GRÁFICA. 1.7  Inversiones históricas en zonas urbanas y rurales,  2002 a 2012
(miles de millones de pesos)</t>
  </si>
  <si>
    <t>GRÁFICA 2.1 Coberturas de agua potable y alcantarillado 2012  (prcentaje)</t>
  </si>
  <si>
    <t>* Información a diciembre determinada por la Conagua
FUENTE:  INEGI, Censos de Población y Vivienda 1990, 2000 y 2010; Conteos de Población y Vivienda 1995 y 2005</t>
  </si>
  <si>
    <t xml:space="preserve">
* Información a diciembre determinada por la Conagua
FUENTE:Censos de Población y Vivienda 1990, 2000 y 2010; Conteos de Población y Vivienda 1995 y 2005</t>
  </si>
  <si>
    <t>GRÁFICA 2.6 Evolución de las coberturas de agua potable 2007-2012  (porcentaje)</t>
  </si>
  <si>
    <t>GRÁFICA. 3.1  Plantas potabilizadoras según proceso de potabilización y caudal potabilizado, 2012</t>
  </si>
  <si>
    <t xml:space="preserve">GRÁFICA. 3.2  Agua suministrada y desinfectada para consumo humano y cobertura de desinfección, 1991-2012 </t>
  </si>
  <si>
    <t>GRÁFICA 3.3   Agua suministrada y desinfectada  para consumo humano por Entidad Federativa y cobertura de desinfección, 2012</t>
  </si>
  <si>
    <t>GRÁFICA 3.4 Cobertura y eficiencia de desinfección vs Incidencia de enfermedades infecciosas intestinales, 2000 a 2012</t>
  </si>
  <si>
    <t>GRÁFICA 3.5 Evolución de la cobertura de tratamiento de aguas residuales, 2007-2012</t>
  </si>
  <si>
    <t>GRÁFICA 3.6 Cobertura de tratamiento por Entidad Federativa, 2012</t>
  </si>
  <si>
    <t>GRÁFICA. 3.7  Plantas de tratamiento de aguas residuales municipales en operación (PTAR´s) según proceso de tratamiento, 2012</t>
  </si>
  <si>
    <t>GRÁFICA 3.8 Plantas de tratamiento de aguas residuales de origen industrial por nivel de tratamiento, 2012 (porcentaje)</t>
  </si>
  <si>
    <t>GRÁFICA 4.1 Tarifas de agua potable y saneamiento para uso doméstico en las principales ciudades, 2012</t>
  </si>
  <si>
    <r>
      <rPr>
        <b/>
        <sz val="10"/>
        <rFont val="Soberana Sans"/>
        <family val="3"/>
      </rPr>
      <t>Fuente:</t>
    </r>
    <r>
      <rPr>
        <sz val="10"/>
        <rFont val="Soberana Sans"/>
        <family val="3"/>
      </rPr>
      <t xml:space="preserve"> Conagua/SGAPDS/Gerencia de Fortalecimiento de Organismos Operadores</t>
    </r>
  </si>
  <si>
    <t>GRÁFICA 4.2 Tarifas de agua para los tres usos en las principales ciudades, 2012</t>
  </si>
  <si>
    <t>CUADRO 4.2 Facturación y recaudación por Entidad Federativa, 2012
(millones de pesos)</t>
  </si>
  <si>
    <t>FUENTE: Conagua/SGAPDS/Gerencia de Estudios y Proyectos de Agua Potable y Redes de Alvantarillado.</t>
  </si>
  <si>
    <t>GRÁFICA 4.3 Facturación y recaudación total nacional en 2012 
(miles de millones de pesos)</t>
  </si>
  <si>
    <t>CUADRO 5.2 Inversiones Prome, 2010 a 2012
(millones de pesos)</t>
  </si>
  <si>
    <t>GRÁFICA 5.1 Condonación, 2012</t>
  </si>
  <si>
    <t>CUADRO 5.8 Inversiones Prossapys por Entidad Federativa, 2012 (millones de pesos)</t>
  </si>
  <si>
    <t>Gráfica 6.1 Dotación (litros por habitante por día)</t>
  </si>
  <si>
    <t>FUENTE: Prestadores de servicios</t>
  </si>
  <si>
    <t>FUENTE: Prestadores de Servicios</t>
  </si>
  <si>
    <t>Gráfica 6.4 Empleados por cada mil tomas</t>
  </si>
  <si>
    <t>Gráfica 6.6 Costos e ingresos unitarios (pesos por metro cúbico)</t>
  </si>
  <si>
    <t>GRÁFICA 2.5 Cobertura de alcantarillado, 1990 a 2012</t>
  </si>
  <si>
    <t>a/Inversiones totales en el subsector, que incluyen los programas a cargo de la Conagua más las realizadas por Sedesol, CDI, Banobras, organismos estatales, iniciativa privada, aportaciones de la EPA y créditos
FUENTE: Conagua/SGAPDS/Gerencia de Estudios y Proyectos de Agua Potable y Redes de Alcantarillado</t>
  </si>
  <si>
    <t>GRÁFICA. 1.3 Inversiones totales por rubro de aplicación,2002 a 2012  a/
(miles de millones de pesos)</t>
  </si>
  <si>
    <t>a/ Inversiones totales en el subsector, que incluyen los programas a cargo de la Conagua más las realizadas por Sedesol, CDI, Banobras, organismos estatales, iniciativa privada, aportaciones de la EPA y créditos                                                                                                    b/ Considera estudios y proyectos y supersisión
FUENTE: Conagua/SGAPDS/Gerencia de Estudios y Proyectos de Agua Potable y Redes de Alcantarillado</t>
  </si>
  <si>
    <t>a/ La inversión estatal incluye los recursos municipales
b/ Recursos federales del Fideicomiso N° 1928, derivados del pago de derechos por concepto de aprovechamiento de agua en bloque por parte de los gobiernos del D.F. y del Estado de México                                                                                                                                                                                                                                                                                c/Proyectos de Infraestrucctura como Zapotillo, Realito, Bicentenario y Promagua U037 Infraestrucctura Hídrica
FUENTE: Conagua/SGAPDS/Sedesol, Banobras, Conavi, CDI y prestadores de servicios</t>
  </si>
  <si>
    <t>a/  Estudios, proyectos y supervisión.
b/  Recursos federales del Fideicomiso N° 1928, derivados del pago de derechos por concepto de aprovechamiento de agua en bloque por parte de los gobiernos del D.F. y del Estado de México     c/ Proyecto s de Infraestructura como Zapotillo, Realito, Bicentenario y Programa U037 Infraestructura Hídrica
FUENTE:Conagua/SGAPDS/Sedesol, Banobras, Conavi, CDI y prestadores de servicios</t>
  </si>
  <si>
    <t xml:space="preserve">GRÁFICA 2.3 Cobertura de agua potable,1990 - 2012 </t>
  </si>
  <si>
    <t xml:space="preserve">GRÁFICA 2.7 Evolución de las coberturas del alcantarillado 2007-2012 </t>
  </si>
  <si>
    <r>
      <t xml:space="preserve">Nota: Información a diciembre determinada por la Conagua                                                                                               </t>
    </r>
    <r>
      <rPr>
        <b/>
        <sz val="7"/>
        <rFont val="Soberana Sans"/>
        <family val="3"/>
      </rPr>
      <t>FUENTE:</t>
    </r>
    <r>
      <rPr>
        <sz val="7"/>
        <rFont val="Soberana Sans"/>
        <family val="3"/>
      </rPr>
      <t xml:space="preserve"> INEGI, Censos de Población y Vivienda 1990, 2000 y 2010; Conteos de Población y Vivienda 1995 y 2005</t>
    </r>
  </si>
  <si>
    <t>Nota: Información a diciembre determinada por la Conagua                                                                                                    FUENTE: INEGI, Censos de Población y Vivienda 1990, 2000 y 2010; Conteos de Población y Vivienda 1995 y 2005</t>
  </si>
  <si>
    <t>GRÁFICA 2.10  México ante el mundo, Cobertura de agua potable (porcentaje)</t>
  </si>
  <si>
    <t>GRÁFICA 2.11  México ante el mundo, Cobertura de alcantarillado (porcentaje)</t>
  </si>
  <si>
    <r>
      <t xml:space="preserve">CUADRO 1.3 Inversiones por rubro de aplicación, ejercidos a través de programas de la Conagua 1999 a 2012  </t>
    </r>
    <r>
      <rPr>
        <vertAlign val="superscript"/>
        <sz val="10"/>
        <color theme="0"/>
        <rFont val="Soberana Sans Bold"/>
        <family val="3"/>
      </rPr>
      <t>a/</t>
    </r>
    <r>
      <rPr>
        <sz val="10"/>
        <color theme="0"/>
        <rFont val="Soberana Sans Bold"/>
        <family val="3"/>
      </rPr>
      <t xml:space="preserve">
(millones de pesos) </t>
    </r>
  </si>
  <si>
    <r>
      <t xml:space="preserve">CUADRO 1.4 Inversiones totales por rubro de aplicación 2002 a 2012 </t>
    </r>
    <r>
      <rPr>
        <vertAlign val="superscript"/>
        <sz val="10"/>
        <color theme="0"/>
        <rFont val="Soberana Sans Bold"/>
        <family val="3"/>
      </rPr>
      <t xml:space="preserve">a/ </t>
    </r>
    <r>
      <rPr>
        <sz val="10"/>
        <color theme="0"/>
        <rFont val="Soberana Sans Bold"/>
        <family val="3"/>
      </rPr>
      <t xml:space="preserve"> 
(millones de pesos)</t>
    </r>
  </si>
  <si>
    <t>CUADRO 1.5 Inversiones reportadas por Entidad Federativa según el sector de origen del recurso, 2012   
(millones de pesos)</t>
  </si>
  <si>
    <t>CUADRO 1.8 Inversiones reportadas por programa y dependencia responsable por rubro de aplicación, 2012    
(millones de pesos)</t>
  </si>
  <si>
    <t>CUADRO 1.14 Rubro de aplicación de las inversiones en zonas rurales por Entidad Federativa, 2012  
(millones de pesos)</t>
  </si>
  <si>
    <t>CUADRO 3.4 Agua suministrada y desinfectada para consumo humano 1991 a 2012</t>
  </si>
  <si>
    <r>
      <t>%</t>
    </r>
    <r>
      <rPr>
        <b/>
        <vertAlign val="superscript"/>
        <sz val="9"/>
        <rFont val="Soberana Sans"/>
        <family val="3"/>
      </rPr>
      <t xml:space="preserve"> a/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</si>
</sst>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5">
    <numFmt numFmtId="41" formatCode="_-* #,##0_-;\-* #,##0_-;_-* &quot;-&quot;_-;_-@_-"/>
    <numFmt numFmtId="43" formatCode="_-* #,##0.00_-;\-* #,##0.00_-;_-* &quot;-&quot;??_-;_-@_-"/>
    <numFmt numFmtId="164" formatCode="_-* #,##0.0_-;\-* #,##0.0_-;_-* &quot;-&quot;??_-;_-@_-"/>
    <numFmt numFmtId="165" formatCode="_-* #,##0_-;\-* #,##0_-;_-* &quot;-&quot;??_-;_-@_-"/>
    <numFmt numFmtId="166" formatCode="0.0"/>
    <numFmt numFmtId="167" formatCode="#,##0.0"/>
    <numFmt numFmtId="168" formatCode="0.0%"/>
    <numFmt numFmtId="169" formatCode="_(* #,##0.00_);_(* \(#,##0.00\);_(* &quot;-&quot;??_);_(@_)"/>
    <numFmt numFmtId="170" formatCode="_(* #,##0.0_);_(* \(#,##0.0\);_(* &quot;-&quot;??_);_(@_)"/>
    <numFmt numFmtId="171" formatCode="_(* #,##0_);_(* \(#,##0\);_(* &quot;-&quot;??_);_(@_)"/>
    <numFmt numFmtId="172" formatCode="General_)"/>
    <numFmt numFmtId="173" formatCode="###\ ##0.0___);\-\ ###\ ##0.0___)"/>
    <numFmt numFmtId="174" formatCode="_-* #,##0.0_-;\-* #,##0.0_-;_-* &quot;-&quot;_-;_-@_-"/>
    <numFmt numFmtId="175" formatCode="_-[$€-2]* #,##0.00_-;\-[$€-2]* #,##0.00_-;_-[$€-2]* &quot;-&quot;??_-"/>
    <numFmt numFmtId="176" formatCode="_-* #,##0.000_-;\-* #,##0.000_-;_-* &quot;-&quot;??_-;_-@_-"/>
    <numFmt numFmtId="177" formatCode="0.0000"/>
    <numFmt numFmtId="178" formatCode="#,##0.0\ \ \ "/>
    <numFmt numFmtId="179" formatCode="#,##0\ \ \ "/>
    <numFmt numFmtId="180" formatCode="#,##0.0\ \ \ \ \ "/>
    <numFmt numFmtId="181" formatCode="0.0%\ \ "/>
    <numFmt numFmtId="182" formatCode="#,##0.0\ \ \ \ \ \ \ \ "/>
    <numFmt numFmtId="183" formatCode="#,##0.000\ \ \ \ "/>
    <numFmt numFmtId="184" formatCode="0.00000000000"/>
    <numFmt numFmtId="185" formatCode="0.00000000000000"/>
    <numFmt numFmtId="186" formatCode="#,##0.0\ \ \ \ \ \ "/>
    <numFmt numFmtId="187" formatCode="###\ ##0___);\-\ ###\ ##0___)"/>
    <numFmt numFmtId="188" formatCode="#\ ###\ ##0"/>
    <numFmt numFmtId="189" formatCode="#\ ###\ ##0.0"/>
    <numFmt numFmtId="190" formatCode="#\ ###\ ###\ ##0\ \ \ \ "/>
    <numFmt numFmtId="191" formatCode="_(* #,##0.0000_);_(* \(#,##0.0000\);_(* &quot;-&quot;??_);_(@_)"/>
    <numFmt numFmtId="192" formatCode="#\ ###\ ##0;[Red]\-#\ #####0"/>
    <numFmt numFmtId="193" formatCode="###\ ##0___);\-\ ###\ ##0.___)"/>
    <numFmt numFmtId="194" formatCode="0.0\ \ "/>
    <numFmt numFmtId="195" formatCode="0_ ;\-0\ "/>
    <numFmt numFmtId="196" formatCode="###\ ##0_);\-\ ###\ ##0_)"/>
    <numFmt numFmtId="197" formatCode="#\ ###\ ##0\ \ \ "/>
    <numFmt numFmtId="198" formatCode="###\ ##0___);\-\ ###\ ##0.0___)"/>
    <numFmt numFmtId="199" formatCode=".#;"/>
    <numFmt numFmtId="200" formatCode="_(* #\ ##0.0_);_(* \(#\ ##0.0\);_(* &quot;-&quot;??_);_(@_)"/>
    <numFmt numFmtId="201" formatCode="###\ ##0"/>
    <numFmt numFmtId="202" formatCode="##\ ###\ \ \ "/>
    <numFmt numFmtId="203" formatCode="##\ ##0"/>
    <numFmt numFmtId="204" formatCode="##\ ##0.0"/>
    <numFmt numFmtId="205" formatCode="###\ ###\ ##0"/>
    <numFmt numFmtId="206" formatCode="###\ ##0.0"/>
  </numFmts>
  <fonts count="195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name val="Century Gothic"/>
      <family val="2"/>
    </font>
    <font>
      <b/>
      <sz val="10"/>
      <name val="Arial"/>
      <family val="2"/>
    </font>
    <font>
      <sz val="7"/>
      <name val="Arial"/>
      <family val="2"/>
    </font>
    <font>
      <sz val="8"/>
      <name val="Univers (W1)"/>
    </font>
    <font>
      <sz val="10"/>
      <color indexed="10"/>
      <name val="Arial"/>
      <family val="2"/>
    </font>
    <font>
      <sz val="11"/>
      <name val="Arial"/>
      <family val="2"/>
    </font>
    <font>
      <sz val="12"/>
      <name val="Arial"/>
      <family val="2"/>
    </font>
    <font>
      <sz val="9"/>
      <name val="Arial"/>
      <family val="2"/>
    </font>
    <font>
      <sz val="10"/>
      <color indexed="8"/>
      <name val="Arial"/>
      <family val="2"/>
    </font>
    <font>
      <sz val="6"/>
      <name val="Arial"/>
      <family val="2"/>
    </font>
    <font>
      <sz val="9"/>
      <color indexed="12"/>
      <name val="Arial"/>
      <family val="2"/>
    </font>
    <font>
      <sz val="10"/>
      <color indexed="59"/>
      <name val="Arial"/>
      <family val="2"/>
    </font>
    <font>
      <sz val="10"/>
      <color indexed="16"/>
      <name val="Arial"/>
      <family val="2"/>
    </font>
    <font>
      <b/>
      <sz val="9"/>
      <color indexed="16"/>
      <name val="Arial"/>
      <family val="2"/>
    </font>
    <font>
      <sz val="10"/>
      <color indexed="10"/>
      <name val="Presidencia Fina"/>
      <family val="3"/>
    </font>
    <font>
      <b/>
      <sz val="12"/>
      <color indexed="10"/>
      <name val="Presidencia Fina"/>
      <family val="3"/>
    </font>
    <font>
      <sz val="10"/>
      <name val="Presidencia Fina"/>
      <family val="3"/>
    </font>
    <font>
      <sz val="7"/>
      <name val="Presidencia Fina"/>
      <family val="3"/>
    </font>
    <font>
      <b/>
      <sz val="7"/>
      <color indexed="58"/>
      <name val="Presidencia Fina"/>
      <family val="3"/>
    </font>
    <font>
      <sz val="11"/>
      <color theme="1"/>
      <name val="Calibri"/>
      <family val="2"/>
      <scheme val="minor"/>
    </font>
    <font>
      <sz val="18"/>
      <name val="Arial"/>
      <family val="2"/>
    </font>
    <font>
      <b/>
      <sz val="11"/>
      <color theme="0"/>
      <name val="Presidencia Fina"/>
      <family val="3"/>
    </font>
    <font>
      <sz val="10"/>
      <color rgb="FF663300"/>
      <name val="Presidencia Fina"/>
      <family val="3"/>
    </font>
    <font>
      <b/>
      <sz val="7"/>
      <color rgb="FF663300"/>
      <name val="Presidencia Fina"/>
      <family val="3"/>
    </font>
    <font>
      <sz val="7"/>
      <color rgb="FF663300"/>
      <name val="Presidencia Fina"/>
      <family val="3"/>
    </font>
    <font>
      <sz val="10"/>
      <color rgb="FF003300"/>
      <name val="Arial"/>
      <family val="2"/>
    </font>
    <font>
      <b/>
      <sz val="10"/>
      <color rgb="FF003300"/>
      <name val="Arial"/>
      <family val="2"/>
    </font>
    <font>
      <sz val="10"/>
      <name val="Courier"/>
      <family val="3"/>
    </font>
    <font>
      <sz val="10"/>
      <name val="Helv"/>
    </font>
    <font>
      <b/>
      <sz val="7"/>
      <name val="Arial"/>
      <family val="2"/>
    </font>
    <font>
      <sz val="10"/>
      <color indexed="8"/>
      <name val="Arial"/>
      <family val="2"/>
    </font>
    <font>
      <sz val="12"/>
      <color theme="0"/>
      <name val="Presidencia Firme"/>
      <family val="3"/>
    </font>
    <font>
      <b/>
      <sz val="7"/>
      <color rgb="FF002060"/>
      <name val="Arial"/>
      <family val="2"/>
    </font>
    <font>
      <sz val="7"/>
      <color indexed="8"/>
      <name val="Arial"/>
      <family val="2"/>
    </font>
    <font>
      <b/>
      <sz val="7"/>
      <color indexed="16"/>
      <name val="Arial"/>
      <family val="2"/>
    </font>
    <font>
      <sz val="11"/>
      <color theme="1"/>
      <name val="Arial"/>
      <family val="2"/>
    </font>
    <font>
      <sz val="11"/>
      <color theme="6" tint="-0.499984740745262"/>
      <name val="Arial"/>
      <family val="2"/>
    </font>
    <font>
      <b/>
      <sz val="7"/>
      <color indexed="8"/>
      <name val="Arial"/>
      <family val="2"/>
    </font>
    <font>
      <b/>
      <sz val="7"/>
      <color rgb="FF006600"/>
      <name val="Arial"/>
      <family val="2"/>
    </font>
    <font>
      <sz val="10"/>
      <color theme="0"/>
      <name val="Arial"/>
      <family val="2"/>
    </font>
    <font>
      <b/>
      <sz val="20"/>
      <color indexed="17"/>
      <name val="Arial"/>
      <family val="2"/>
    </font>
    <font>
      <sz val="23"/>
      <color indexed="58"/>
      <name val="Arial"/>
      <family val="2"/>
    </font>
    <font>
      <b/>
      <sz val="10"/>
      <color indexed="18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sz val="12"/>
      <color theme="9" tint="-0.499984740745262"/>
      <name val="Arial"/>
      <family val="2"/>
    </font>
    <font>
      <b/>
      <sz val="9"/>
      <color rgb="FF003300"/>
      <name val="Arial"/>
      <family val="2"/>
    </font>
    <font>
      <sz val="10"/>
      <color rgb="FF333300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6"/>
      <color indexed="8"/>
      <name val="Arial"/>
      <family val="2"/>
    </font>
    <font>
      <b/>
      <sz val="12"/>
      <color indexed="8"/>
      <name val="Arial"/>
      <family val="2"/>
    </font>
    <font>
      <b/>
      <sz val="10"/>
      <color indexed="9"/>
      <name val="Arial"/>
      <family val="2"/>
    </font>
    <font>
      <b/>
      <sz val="14"/>
      <color rgb="FF0070C0"/>
      <name val="Arial"/>
      <family val="2"/>
    </font>
    <font>
      <b/>
      <sz val="11"/>
      <color rgb="FFF7F7F7"/>
      <name val="Arial"/>
      <family val="2"/>
    </font>
    <font>
      <sz val="11"/>
      <color rgb="FF002060"/>
      <name val="Arial"/>
      <family val="2"/>
    </font>
    <font>
      <sz val="10"/>
      <color theme="0"/>
      <name val="Presidencia Firme"/>
      <family val="3"/>
    </font>
    <font>
      <sz val="8"/>
      <color theme="0"/>
      <name val="Arial"/>
      <family val="2"/>
    </font>
    <font>
      <sz val="11"/>
      <color theme="0"/>
      <name val="Presidencia Firme"/>
      <family val="3"/>
    </font>
    <font>
      <sz val="9"/>
      <color rgb="FF663300"/>
      <name val="Presidencia Fina"/>
      <family val="3"/>
    </font>
    <font>
      <sz val="10"/>
      <color rgb="FF333300"/>
      <name val="Soberana Sans"/>
      <family val="3"/>
    </font>
    <font>
      <sz val="7"/>
      <color rgb="FF663300"/>
      <name val="Soberana Sans"/>
      <family val="3"/>
    </font>
    <font>
      <b/>
      <sz val="7"/>
      <color rgb="FF663300"/>
      <name val="Soberana Sans"/>
      <family val="3"/>
    </font>
    <font>
      <sz val="9"/>
      <color theme="0"/>
      <name val="Soberana Sans"/>
      <family val="3"/>
    </font>
    <font>
      <sz val="9"/>
      <color rgb="FF333300"/>
      <name val="Soberana Sans"/>
      <family val="3"/>
    </font>
    <font>
      <sz val="7"/>
      <name val="Soberana Sans"/>
      <family val="3"/>
    </font>
    <font>
      <b/>
      <sz val="9"/>
      <color rgb="FF333300"/>
      <name val="Soberana Sans"/>
      <family val="3"/>
    </font>
    <font>
      <vertAlign val="superscript"/>
      <sz val="9"/>
      <color rgb="FF333300"/>
      <name val="Soberana Sans"/>
      <family val="3"/>
    </font>
    <font>
      <b/>
      <vertAlign val="superscript"/>
      <sz val="9"/>
      <color rgb="FF333300"/>
      <name val="Soberana Sans"/>
      <family val="3"/>
    </font>
    <font>
      <b/>
      <sz val="8"/>
      <color indexed="16"/>
      <name val="Arial"/>
      <family val="2"/>
    </font>
    <font>
      <b/>
      <sz val="18"/>
      <color indexed="16"/>
      <name val="Arial"/>
      <family val="2"/>
    </font>
    <font>
      <sz val="10"/>
      <color rgb="FF663300"/>
      <name val="Arial"/>
      <family val="2"/>
    </font>
    <font>
      <b/>
      <sz val="7"/>
      <color indexed="18"/>
      <name val="Arial"/>
      <family val="2"/>
    </font>
    <font>
      <b/>
      <sz val="18"/>
      <color indexed="18"/>
      <name val="Arial"/>
      <family val="2"/>
    </font>
    <font>
      <b/>
      <sz val="10"/>
      <color rgb="FF333300"/>
      <name val="Arial"/>
      <family val="2"/>
    </font>
    <font>
      <b/>
      <sz val="16"/>
      <color indexed="18"/>
      <name val="Arial"/>
      <family val="2"/>
    </font>
    <font>
      <b/>
      <sz val="9"/>
      <color rgb="FF002060"/>
      <name val="Arial"/>
      <family val="2"/>
    </font>
    <font>
      <b/>
      <sz val="11"/>
      <color indexed="58"/>
      <name val="Arial"/>
      <family val="2"/>
    </font>
    <font>
      <b/>
      <sz val="8"/>
      <color theme="1"/>
      <name val="Arial"/>
      <family val="2"/>
    </font>
    <font>
      <sz val="10"/>
      <color indexed="10"/>
      <name val="Soberana Sans"/>
      <family val="3"/>
    </font>
    <font>
      <b/>
      <sz val="12"/>
      <color indexed="10"/>
      <name val="Soberana Sans"/>
      <family val="3"/>
    </font>
    <font>
      <sz val="10"/>
      <color indexed="18"/>
      <name val="Soberana Sans"/>
      <family val="3"/>
    </font>
    <font>
      <sz val="10"/>
      <name val="Soberana Sans"/>
      <family val="3"/>
    </font>
    <font>
      <sz val="12"/>
      <color theme="0"/>
      <name val="Soberana Sans"/>
      <family val="3"/>
    </font>
    <font>
      <sz val="9"/>
      <name val="Soberana Sans"/>
      <family val="3"/>
    </font>
    <font>
      <b/>
      <sz val="10"/>
      <name val="Soberana Sans"/>
      <family val="3"/>
    </font>
    <font>
      <sz val="11"/>
      <color theme="0"/>
      <name val="Soberana Sans"/>
      <family val="3"/>
    </font>
    <font>
      <b/>
      <vertAlign val="superscript"/>
      <sz val="10"/>
      <color rgb="FF333300"/>
      <name val="Soberana Sans"/>
      <family val="3"/>
    </font>
    <font>
      <vertAlign val="superscript"/>
      <sz val="10"/>
      <color rgb="FF333300"/>
      <name val="Soberana Sans"/>
      <family val="3"/>
    </font>
    <font>
      <sz val="8"/>
      <name val="Soberana Sans"/>
      <family val="3"/>
    </font>
    <font>
      <sz val="12"/>
      <name val="Soberana Sans"/>
      <family val="3"/>
    </font>
    <font>
      <sz val="7"/>
      <color indexed="8"/>
      <name val="Soberana Sans"/>
      <family val="3"/>
    </font>
    <font>
      <sz val="7"/>
      <color rgb="FF784926"/>
      <name val="Soberana Sans"/>
      <family val="3"/>
    </font>
    <font>
      <b/>
      <sz val="7"/>
      <name val="Soberana Sans"/>
      <family val="3"/>
    </font>
    <font>
      <sz val="10"/>
      <color indexed="16"/>
      <name val="Soberana Sans"/>
      <family val="3"/>
    </font>
    <font>
      <b/>
      <sz val="7"/>
      <color indexed="16"/>
      <name val="Soberana Sans"/>
      <family val="3"/>
    </font>
    <font>
      <sz val="8"/>
      <color rgb="FF333300"/>
      <name val="Soberana Sans"/>
      <family val="3"/>
    </font>
    <font>
      <b/>
      <sz val="10"/>
      <color rgb="FF333300"/>
      <name val="Soberana Sans"/>
      <family val="3"/>
    </font>
    <font>
      <sz val="10"/>
      <color theme="0"/>
      <name val="Soberana Sans"/>
      <family val="3"/>
    </font>
    <font>
      <sz val="7"/>
      <color rgb="FF002060"/>
      <name val="Soberana Sans"/>
      <family val="3"/>
    </font>
    <font>
      <b/>
      <sz val="7"/>
      <color rgb="FF002060"/>
      <name val="Soberana Sans"/>
      <family val="3"/>
    </font>
    <font>
      <sz val="7"/>
      <color indexed="9"/>
      <name val="Soberana Sans"/>
      <family val="3"/>
    </font>
    <font>
      <sz val="7"/>
      <color indexed="18"/>
      <name val="Soberana Sans"/>
      <family val="3"/>
    </font>
    <font>
      <sz val="7"/>
      <color rgb="FF003300"/>
      <name val="Soberana Sans"/>
      <family val="3"/>
    </font>
    <font>
      <sz val="7"/>
      <color theme="3" tint="-0.499984740745262"/>
      <name val="Soberana Sans"/>
      <family val="3"/>
    </font>
    <font>
      <b/>
      <sz val="7"/>
      <color theme="3" tint="-0.499984740745262"/>
      <name val="Soberana Sans"/>
      <family val="3"/>
    </font>
    <font>
      <sz val="10"/>
      <color indexed="9"/>
      <name val="Soberana Sans"/>
      <family val="3"/>
    </font>
    <font>
      <sz val="7"/>
      <color rgb="FF333300"/>
      <name val="Soberana Sans"/>
      <family val="3"/>
    </font>
    <font>
      <b/>
      <sz val="6"/>
      <name val="Soberana Sans"/>
      <family val="3"/>
    </font>
    <font>
      <sz val="6"/>
      <name val="Soberana Sans"/>
      <family val="3"/>
    </font>
    <font>
      <sz val="8"/>
      <color theme="0"/>
      <name val="Soberana Sans"/>
      <family val="3"/>
    </font>
    <font>
      <b/>
      <sz val="7"/>
      <color theme="6" tint="-0.499984740745262"/>
      <name val="Soberana Sans"/>
      <family val="3"/>
    </font>
    <font>
      <sz val="7"/>
      <color rgb="FF000080"/>
      <name val="Soberana Sans"/>
      <family val="3"/>
    </font>
    <font>
      <b/>
      <sz val="7"/>
      <color rgb="FF000080"/>
      <name val="Soberana Sans"/>
      <family val="3"/>
    </font>
    <font>
      <sz val="7"/>
      <color theme="6" tint="-0.499984740745262"/>
      <name val="Soberana Sans"/>
      <family val="3"/>
    </font>
    <font>
      <b/>
      <sz val="7"/>
      <color rgb="FF006600"/>
      <name val="Soberana Sans"/>
      <family val="3"/>
    </font>
    <font>
      <b/>
      <sz val="14"/>
      <color indexed="18"/>
      <name val="Soberana Sans"/>
      <family val="3"/>
    </font>
    <font>
      <sz val="7"/>
      <color rgb="FF006600"/>
      <name val="Soberana Sans"/>
      <family val="3"/>
    </font>
    <font>
      <b/>
      <sz val="9"/>
      <color indexed="16"/>
      <name val="Soberana Sans"/>
      <family val="3"/>
    </font>
    <font>
      <sz val="11"/>
      <color theme="1"/>
      <name val="Soberana Sans"/>
      <family val="3"/>
    </font>
    <font>
      <sz val="10"/>
      <color rgb="FF000099"/>
      <name val="Soberana Sans"/>
      <family val="3"/>
    </font>
    <font>
      <b/>
      <sz val="7"/>
      <color indexed="18"/>
      <name val="Soberana Sans"/>
      <family val="3"/>
    </font>
    <font>
      <b/>
      <sz val="9"/>
      <name val="Soberana Sans"/>
      <family val="3"/>
    </font>
    <font>
      <b/>
      <sz val="9"/>
      <color rgb="FF002060"/>
      <name val="Soberana Sans"/>
      <family val="3"/>
    </font>
    <font>
      <sz val="7"/>
      <color rgb="FF10253F"/>
      <name val="Soberana Sans"/>
      <family val="3"/>
    </font>
    <font>
      <sz val="11"/>
      <name val="Soberana Sans"/>
      <family val="3"/>
    </font>
    <font>
      <sz val="10"/>
      <color rgb="FF663300"/>
      <name val="Soberana Sans"/>
      <family val="3"/>
    </font>
    <font>
      <sz val="7"/>
      <color indexed="58"/>
      <name val="Soberana Sans"/>
      <family val="3"/>
    </font>
    <font>
      <b/>
      <sz val="7"/>
      <color indexed="58"/>
      <name val="Soberana Sans"/>
      <family val="3"/>
    </font>
    <font>
      <sz val="9"/>
      <color rgb="FF663300"/>
      <name val="Soberana Sans"/>
      <family val="3"/>
    </font>
    <font>
      <b/>
      <sz val="13"/>
      <color theme="0"/>
      <name val="Soberana Sans"/>
      <family val="3"/>
    </font>
    <font>
      <b/>
      <sz val="12"/>
      <color theme="0"/>
      <name val="Soberana Sans"/>
      <family val="3"/>
    </font>
    <font>
      <b/>
      <sz val="11"/>
      <color theme="0"/>
      <name val="Soberana Sans"/>
      <family val="3"/>
    </font>
    <font>
      <b/>
      <sz val="10"/>
      <color rgb="FF663300"/>
      <name val="Soberana Sans"/>
      <family val="3"/>
    </font>
    <font>
      <b/>
      <sz val="10"/>
      <color theme="0"/>
      <name val="Soberana Sans"/>
      <family val="3"/>
    </font>
    <font>
      <sz val="10"/>
      <color indexed="59"/>
      <name val="Soberana Sans"/>
      <family val="3"/>
    </font>
    <font>
      <vertAlign val="superscript"/>
      <sz val="11"/>
      <name val="Soberana Sans"/>
      <family val="3"/>
    </font>
    <font>
      <b/>
      <sz val="11"/>
      <name val="Soberana Sans"/>
      <family val="3"/>
    </font>
    <font>
      <b/>
      <sz val="12"/>
      <color indexed="18"/>
      <name val="Soberana Sans"/>
      <family val="3"/>
    </font>
    <font>
      <sz val="7"/>
      <color indexed="16"/>
      <name val="Soberana Sans"/>
      <family val="3"/>
    </font>
    <font>
      <b/>
      <sz val="8"/>
      <name val="Soberana Sans"/>
      <family val="3"/>
    </font>
    <font>
      <b/>
      <sz val="14"/>
      <name val="Soberana Sans"/>
      <family val="3"/>
    </font>
    <font>
      <b/>
      <sz val="18"/>
      <name val="Soberana Sans"/>
      <family val="3"/>
    </font>
    <font>
      <sz val="11"/>
      <color rgb="FF663300"/>
      <name val="Soberana Sans"/>
      <family val="3"/>
    </font>
    <font>
      <vertAlign val="superscript"/>
      <sz val="11"/>
      <color rgb="FF663300"/>
      <name val="Soberana Sans"/>
      <family val="3"/>
    </font>
    <font>
      <b/>
      <vertAlign val="superscript"/>
      <sz val="9"/>
      <name val="Soberana Sans"/>
      <family val="3"/>
    </font>
    <font>
      <b/>
      <sz val="9"/>
      <color rgb="FF663300"/>
      <name val="Soberana Sans"/>
      <family val="3"/>
    </font>
    <font>
      <sz val="9"/>
      <color rgb="FF002060"/>
      <name val="Soberana Sans"/>
      <family val="3"/>
    </font>
    <font>
      <sz val="10"/>
      <color rgb="FF002060"/>
      <name val="Soberana Sans"/>
      <family val="3"/>
    </font>
    <font>
      <vertAlign val="superscript"/>
      <sz val="9"/>
      <color rgb="FF002060"/>
      <name val="Soberana Sans"/>
      <family val="3"/>
    </font>
    <font>
      <vertAlign val="superscript"/>
      <sz val="9"/>
      <color rgb="FF663300"/>
      <name val="Soberana Sans"/>
      <family val="3"/>
    </font>
    <font>
      <sz val="7"/>
      <color theme="3" tint="-0.249977111117893"/>
      <name val="Soberana Sans"/>
      <family val="3"/>
    </font>
    <font>
      <b/>
      <sz val="7"/>
      <color theme="3" tint="-0.249977111117893"/>
      <name val="Soberana Sans"/>
      <family val="3"/>
    </font>
    <font>
      <sz val="8"/>
      <color indexed="10"/>
      <name val="Soberana Sans"/>
      <family val="3"/>
    </font>
    <font>
      <b/>
      <sz val="8"/>
      <color indexed="10"/>
      <name val="Soberana Sans"/>
      <family val="3"/>
    </font>
    <font>
      <sz val="8"/>
      <color indexed="10"/>
      <name val="Arial"/>
      <family val="2"/>
    </font>
    <font>
      <b/>
      <sz val="20"/>
      <color theme="0"/>
      <name val="Arial"/>
      <family val="2"/>
    </font>
    <font>
      <sz val="11"/>
      <color rgb="FFFF000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color rgb="FF8DB8E9"/>
      <name val="Arial"/>
      <family val="2"/>
    </font>
    <font>
      <sz val="7"/>
      <color rgb="FF000000"/>
      <name val="Soberana Sans"/>
      <family val="3"/>
    </font>
    <font>
      <b/>
      <sz val="7"/>
      <color rgb="FF000000"/>
      <name val="Soberana Sans"/>
      <family val="3"/>
    </font>
    <font>
      <b/>
      <sz val="11"/>
      <color rgb="FF663300"/>
      <name val="Soberana Sans"/>
      <family val="3"/>
    </font>
    <font>
      <sz val="8"/>
      <color indexed="18"/>
      <name val="Soberana Sans"/>
      <family val="3"/>
    </font>
    <font>
      <b/>
      <sz val="8"/>
      <color indexed="18"/>
      <name val="Soberana Sans"/>
      <family val="3"/>
    </font>
    <font>
      <sz val="8"/>
      <color theme="3" tint="-0.249977111117893"/>
      <name val="Soberana Sans"/>
      <family val="3"/>
    </font>
    <font>
      <sz val="14"/>
      <color theme="0"/>
      <name val="Soberana Sans Bold"/>
      <family val="3"/>
    </font>
    <font>
      <sz val="14"/>
      <name val="Soberana Sans Bold"/>
      <family val="3"/>
    </font>
    <font>
      <sz val="10"/>
      <color theme="0"/>
      <name val="Soberana Sans Bold"/>
      <family val="3"/>
    </font>
    <font>
      <sz val="11"/>
      <color theme="0"/>
      <name val="Soberana Sans Bold"/>
      <family val="3"/>
    </font>
    <font>
      <sz val="16"/>
      <color theme="0"/>
      <name val="Soberana Sans"/>
      <family val="3"/>
    </font>
    <font>
      <sz val="20"/>
      <color theme="0"/>
      <name val="Soberana Sans Bold"/>
      <family val="3"/>
    </font>
    <font>
      <sz val="16"/>
      <color theme="0"/>
      <name val="Arial"/>
      <family val="2"/>
    </font>
    <font>
      <vertAlign val="superscript"/>
      <sz val="9"/>
      <color theme="0"/>
      <name val="Soberana Sans"/>
      <family val="3"/>
    </font>
    <font>
      <sz val="10"/>
      <color theme="1"/>
      <name val="Soberana Sans"/>
      <family val="3"/>
    </font>
    <font>
      <sz val="9"/>
      <color theme="1"/>
      <name val="Soberana Sans"/>
      <family val="3"/>
    </font>
    <font>
      <sz val="9"/>
      <color rgb="FF663300"/>
      <name val="Soberana Sans Bold"/>
      <family val="3"/>
    </font>
    <font>
      <sz val="9"/>
      <color theme="0"/>
      <name val="Soberana Sans Bold"/>
      <family val="3"/>
    </font>
    <font>
      <vertAlign val="superscript"/>
      <sz val="10"/>
      <color theme="0"/>
      <name val="Soberana Sans Bold"/>
      <family val="3"/>
    </font>
    <font>
      <sz val="11"/>
      <color rgb="FF575756"/>
      <name val="Arial"/>
      <family val="2"/>
    </font>
    <font>
      <sz val="10"/>
      <color rgb="FF575756"/>
      <name val="Arial"/>
      <family val="2"/>
    </font>
  </fonts>
  <fills count="75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FEDD8A"/>
        <bgColor indexed="64"/>
      </patternFill>
    </fill>
    <fill>
      <patternFill patternType="solid">
        <fgColor rgb="FFFEEAB8"/>
        <bgColor indexed="64"/>
      </patternFill>
    </fill>
    <fill>
      <patternFill patternType="solid">
        <fgColor rgb="FFE39657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E8F5F8"/>
        <bgColor indexed="64"/>
      </patternFill>
    </fill>
    <fill>
      <patternFill patternType="solid">
        <fgColor rgb="FFF7F7F7"/>
        <bgColor indexed="64"/>
      </patternFill>
    </fill>
    <fill>
      <patternFill patternType="solid">
        <fgColor rgb="FF467AB8"/>
        <bgColor indexed="64"/>
      </patternFill>
    </fill>
    <fill>
      <patternFill patternType="solid">
        <fgColor rgb="FF663300"/>
        <bgColor indexed="64"/>
      </patternFill>
    </fill>
    <fill>
      <patternFill patternType="solid">
        <fgColor rgb="FFD8C57E"/>
        <bgColor indexed="64"/>
      </patternFill>
    </fill>
    <fill>
      <patternFill patternType="solid">
        <fgColor rgb="FFDFCF95"/>
        <bgColor indexed="64"/>
      </patternFill>
    </fill>
    <fill>
      <patternFill patternType="solid">
        <fgColor rgb="FFE7DBAF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EECB8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indexed="44"/>
        <bgColor indexed="0"/>
      </patternFill>
    </fill>
    <fill>
      <patternFill patternType="solid">
        <fgColor indexed="41"/>
        <bgColor indexed="0"/>
      </patternFill>
    </fill>
    <fill>
      <patternFill patternType="solid">
        <fgColor indexed="50"/>
        <bgColor indexed="0"/>
      </patternFill>
    </fill>
    <fill>
      <patternFill patternType="solid">
        <fgColor indexed="42"/>
        <bgColor indexed="0"/>
      </patternFill>
    </fill>
    <fill>
      <patternFill patternType="solid">
        <fgColor indexed="41"/>
        <bgColor indexed="8"/>
      </patternFill>
    </fill>
    <fill>
      <patternFill patternType="solid">
        <fgColor indexed="42"/>
        <bgColor indexed="8"/>
      </patternFill>
    </fill>
    <fill>
      <patternFill patternType="solid">
        <fgColor rgb="FFE8DCAE"/>
        <bgColor indexed="64"/>
      </patternFill>
    </fill>
    <fill>
      <patternFill patternType="solid">
        <fgColor rgb="FFFFE089"/>
        <bgColor indexed="64"/>
      </patternFill>
    </fill>
    <fill>
      <patternFill patternType="solid">
        <fgColor rgb="FFFED78A"/>
        <bgColor indexed="64"/>
      </patternFill>
    </fill>
    <fill>
      <patternFill patternType="solid">
        <fgColor rgb="FFFEE7B8"/>
        <bgColor indexed="64"/>
      </patternFill>
    </fill>
    <fill>
      <patternFill patternType="solid">
        <fgColor rgb="FFFEE08A"/>
        <bgColor indexed="64"/>
      </patternFill>
    </fill>
    <fill>
      <patternFill patternType="solid">
        <fgColor rgb="FFE7DCAF"/>
        <bgColor indexed="64"/>
      </patternFill>
    </fill>
    <fill>
      <patternFill patternType="solid">
        <fgColor rgb="FFA67D40"/>
        <bgColor indexed="64"/>
      </patternFill>
    </fill>
    <fill>
      <patternFill patternType="solid">
        <fgColor rgb="FF627A32"/>
        <bgColor indexed="64"/>
      </patternFill>
    </fill>
    <fill>
      <patternFill patternType="solid">
        <fgColor rgb="FFBC9050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BD964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996600"/>
        <bgColor indexed="64"/>
      </patternFill>
    </fill>
    <fill>
      <patternFill patternType="solid">
        <fgColor rgb="FFE6DAB0"/>
        <bgColor indexed="64"/>
      </patternFill>
    </fill>
    <fill>
      <patternFill patternType="solid">
        <fgColor rgb="FFD8C07E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DCE9F8"/>
        <bgColor indexed="64"/>
      </patternFill>
    </fill>
    <fill>
      <patternFill patternType="solid">
        <fgColor rgb="FF143D6A"/>
        <bgColor indexed="64"/>
      </patternFill>
    </fill>
    <fill>
      <patternFill patternType="solid">
        <fgColor rgb="FF2F7DE1"/>
        <bgColor indexed="64"/>
      </patternFill>
    </fill>
    <fill>
      <patternFill patternType="solid">
        <fgColor rgb="FF007934"/>
        <bgColor indexed="64"/>
      </patternFill>
    </fill>
    <fill>
      <patternFill patternType="solid">
        <fgColor rgb="FFDDFFEC"/>
        <bgColor indexed="64"/>
      </patternFill>
    </fill>
    <fill>
      <patternFill patternType="solid">
        <fgColor rgb="FFDDFFEC"/>
        <bgColor indexed="8"/>
      </patternFill>
    </fill>
    <fill>
      <patternFill patternType="solid">
        <fgColor rgb="FF93FFC1"/>
        <bgColor indexed="64"/>
      </patternFill>
    </fill>
    <fill>
      <patternFill patternType="solid">
        <fgColor rgb="FFB9D4F1"/>
        <bgColor indexed="64"/>
      </patternFill>
    </fill>
    <fill>
      <patternFill patternType="solid">
        <fgColor rgb="FF18497E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8DB8E9"/>
        <bgColor indexed="64"/>
      </patternFill>
    </fill>
    <fill>
      <patternFill patternType="solid">
        <fgColor rgb="FFD5E5F7"/>
        <bgColor indexed="64"/>
      </patternFill>
    </fill>
    <fill>
      <patternFill patternType="solid">
        <fgColor rgb="FFE1FFEE"/>
        <bgColor indexed="64"/>
      </patternFill>
    </fill>
    <fill>
      <patternFill patternType="solid">
        <fgColor rgb="FF8FFFBF"/>
        <bgColor indexed="64"/>
      </patternFill>
    </fill>
    <fill>
      <patternFill patternType="solid">
        <fgColor rgb="FF00421C"/>
        <bgColor indexed="64"/>
      </patternFill>
    </fill>
    <fill>
      <patternFill patternType="solid">
        <fgColor rgb="FFE1FFEE"/>
        <bgColor indexed="8"/>
      </patternFill>
    </fill>
    <fill>
      <patternFill patternType="solid">
        <fgColor rgb="FFE6DEB0"/>
        <bgColor indexed="64"/>
      </patternFill>
    </fill>
    <fill>
      <patternFill patternType="solid">
        <fgColor rgb="FFD9BF7D"/>
        <bgColor indexed="64"/>
      </patternFill>
    </fill>
    <fill>
      <patternFill patternType="solid">
        <fgColor rgb="FFE48C56"/>
        <bgColor indexed="64"/>
      </patternFill>
    </fill>
    <fill>
      <patternFill patternType="solid">
        <fgColor rgb="FFFFD889"/>
        <bgColor indexed="64"/>
      </patternFill>
    </fill>
    <fill>
      <patternFill patternType="solid">
        <fgColor rgb="FFFFDD89"/>
        <bgColor indexed="64"/>
      </patternFill>
    </fill>
    <fill>
      <patternFill patternType="solid">
        <fgColor theme="8" tint="-0.499984740745262"/>
        <bgColor indexed="64"/>
      </patternFill>
    </fill>
  </fills>
  <borders count="215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/>
      <diagonal/>
    </border>
    <border>
      <left style="medium">
        <color indexed="9"/>
      </left>
      <right style="medium">
        <color indexed="9"/>
      </right>
      <top/>
      <bottom style="medium">
        <color indexed="9"/>
      </bottom>
      <diagonal/>
    </border>
    <border>
      <left style="medium">
        <color indexed="9"/>
      </left>
      <right/>
      <top style="medium">
        <color indexed="9"/>
      </top>
      <bottom style="medium">
        <color indexed="9"/>
      </bottom>
      <diagonal/>
    </border>
    <border>
      <left/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/>
      <top style="medium">
        <color indexed="9"/>
      </top>
      <bottom style="medium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/>
      <top style="medium">
        <color indexed="9"/>
      </top>
      <bottom/>
      <diagonal/>
    </border>
    <border>
      <left style="medium">
        <color indexed="9"/>
      </left>
      <right/>
      <top style="medium">
        <color indexed="9"/>
      </top>
      <bottom/>
      <diagonal/>
    </border>
    <border>
      <left/>
      <right style="medium">
        <color indexed="9"/>
      </right>
      <top style="medium">
        <color indexed="9"/>
      </top>
      <bottom/>
      <diagonal/>
    </border>
    <border>
      <left/>
      <right style="medium">
        <color indexed="9"/>
      </right>
      <top/>
      <bottom/>
      <diagonal/>
    </border>
    <border>
      <left/>
      <right style="medium">
        <color indexed="9"/>
      </right>
      <top/>
      <bottom style="medium">
        <color indexed="9"/>
      </bottom>
      <diagonal/>
    </border>
    <border>
      <left style="thin">
        <color theme="0"/>
      </left>
      <right style="thin">
        <color theme="0"/>
      </right>
      <top/>
      <bottom style="medium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 style="thick">
        <color theme="4" tint="-0.499984740745262"/>
      </top>
      <bottom style="medium">
        <color indexed="9"/>
      </bottom>
      <diagonal/>
    </border>
    <border>
      <left style="thick">
        <color theme="4" tint="-0.499984740745262"/>
      </left>
      <right/>
      <top style="thick">
        <color theme="4" tint="-0.499984740745262"/>
      </top>
      <bottom style="medium">
        <color indexed="9"/>
      </bottom>
      <diagonal/>
    </border>
    <border>
      <left/>
      <right style="thick">
        <color theme="4" tint="-0.499984740745262"/>
      </right>
      <top style="thick">
        <color theme="4" tint="-0.499984740745262"/>
      </top>
      <bottom style="medium">
        <color indexed="9"/>
      </bottom>
      <diagonal/>
    </border>
    <border>
      <left style="thick">
        <color theme="4" tint="-0.499984740745262"/>
      </left>
      <right/>
      <top/>
      <bottom/>
      <diagonal/>
    </border>
    <border>
      <left/>
      <right style="thick">
        <color theme="4" tint="-0.499984740745262"/>
      </right>
      <top/>
      <bottom/>
      <diagonal/>
    </border>
    <border>
      <left style="thick">
        <color theme="4" tint="-0.499984740745262"/>
      </left>
      <right/>
      <top/>
      <bottom style="thick">
        <color theme="4" tint="-0.499984740745262"/>
      </bottom>
      <diagonal/>
    </border>
    <border>
      <left/>
      <right/>
      <top/>
      <bottom style="thick">
        <color theme="4" tint="-0.499984740745262"/>
      </bottom>
      <diagonal/>
    </border>
    <border>
      <left/>
      <right style="thick">
        <color theme="4" tint="-0.499984740745262"/>
      </right>
      <top/>
      <bottom style="thick">
        <color theme="4" tint="-0.499984740745262"/>
      </bottom>
      <diagonal/>
    </border>
    <border>
      <left style="thick">
        <color theme="9" tint="-0.24994659260841701"/>
      </left>
      <right/>
      <top/>
      <bottom/>
      <diagonal/>
    </border>
    <border>
      <left/>
      <right style="thick">
        <color theme="9" tint="-0.24994659260841701"/>
      </right>
      <top/>
      <bottom/>
      <diagonal/>
    </border>
    <border>
      <left style="thick">
        <color theme="9" tint="-0.24994659260841701"/>
      </left>
      <right/>
      <top/>
      <bottom style="thick">
        <color theme="9" tint="-0.24994659260841701"/>
      </bottom>
      <diagonal/>
    </border>
    <border>
      <left/>
      <right/>
      <top/>
      <bottom style="thick">
        <color theme="9" tint="-0.24994659260841701"/>
      </bottom>
      <diagonal/>
    </border>
    <border>
      <left/>
      <right style="thick">
        <color theme="9" tint="-0.24994659260841701"/>
      </right>
      <top/>
      <bottom style="thick">
        <color theme="9" tint="-0.2499465926084170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9"/>
      </left>
      <right style="medium">
        <color indexed="9"/>
      </right>
      <top/>
      <bottom/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theme="0"/>
      </bottom>
      <diagonal/>
    </border>
    <border>
      <left style="medium">
        <color indexed="9"/>
      </left>
      <right style="medium">
        <color indexed="9"/>
      </right>
      <top/>
      <bottom style="medium">
        <color theme="0"/>
      </bottom>
      <diagonal/>
    </border>
    <border>
      <left style="thin">
        <color indexed="64"/>
      </left>
      <right style="medium">
        <color indexed="9"/>
      </right>
      <top/>
      <bottom style="thin">
        <color indexed="64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indexed="9"/>
      </left>
      <right/>
      <top/>
      <bottom/>
      <diagonal/>
    </border>
    <border>
      <left style="thin">
        <color indexed="63"/>
      </left>
      <right style="thin">
        <color indexed="63"/>
      </right>
      <top style="medium">
        <color indexed="63"/>
      </top>
      <bottom style="medium">
        <color indexed="64"/>
      </bottom>
      <diagonal/>
    </border>
    <border>
      <left style="thin">
        <color indexed="63"/>
      </left>
      <right style="medium">
        <color indexed="64"/>
      </right>
      <top style="medium">
        <color indexed="63"/>
      </top>
      <bottom style="medium">
        <color indexed="64"/>
      </bottom>
      <diagonal/>
    </border>
    <border>
      <left/>
      <right/>
      <top style="thick">
        <color theme="4" tint="-0.499984740745262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theme="0"/>
      </bottom>
      <diagonal/>
    </border>
    <border>
      <left style="thin">
        <color theme="0"/>
      </left>
      <right style="thin">
        <color theme="0"/>
      </right>
      <top style="medium">
        <color theme="0"/>
      </top>
      <bottom style="thin">
        <color theme="0"/>
      </bottom>
      <diagonal/>
    </border>
    <border>
      <left style="thick">
        <color rgb="FF003300"/>
      </left>
      <right/>
      <top style="thick">
        <color rgb="FF003300"/>
      </top>
      <bottom/>
      <diagonal/>
    </border>
    <border>
      <left/>
      <right/>
      <top style="thick">
        <color rgb="FF003300"/>
      </top>
      <bottom/>
      <diagonal/>
    </border>
    <border>
      <left/>
      <right style="thick">
        <color rgb="FF003300"/>
      </right>
      <top style="thick">
        <color rgb="FF003300"/>
      </top>
      <bottom/>
      <diagonal/>
    </border>
    <border>
      <left style="thick">
        <color rgb="FF003300"/>
      </left>
      <right/>
      <top/>
      <bottom/>
      <diagonal/>
    </border>
    <border>
      <left/>
      <right style="thick">
        <color rgb="FF003300"/>
      </right>
      <top/>
      <bottom/>
      <diagonal/>
    </border>
    <border>
      <left style="thick">
        <color rgb="FF003300"/>
      </left>
      <right/>
      <top/>
      <bottom style="thick">
        <color rgb="FF003300"/>
      </bottom>
      <diagonal/>
    </border>
    <border>
      <left/>
      <right/>
      <top/>
      <bottom style="thick">
        <color rgb="FF003300"/>
      </bottom>
      <diagonal/>
    </border>
    <border>
      <left/>
      <right style="thick">
        <color rgb="FF003300"/>
      </right>
      <top/>
      <bottom style="thick">
        <color rgb="FF00330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64"/>
      </right>
      <top style="thin">
        <color indexed="64"/>
      </top>
      <bottom style="thin">
        <color indexed="22"/>
      </bottom>
      <diagonal/>
    </border>
    <border>
      <left style="thin">
        <color indexed="22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thin">
        <color indexed="64"/>
      </right>
      <top style="thin">
        <color indexed="22"/>
      </top>
      <bottom/>
      <diagonal/>
    </border>
    <border>
      <left style="thin">
        <color indexed="64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/>
      <bottom/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 style="thick">
        <color rgb="FFE39657"/>
      </left>
      <right/>
      <top style="thick">
        <color rgb="FFE39657"/>
      </top>
      <bottom/>
      <diagonal/>
    </border>
    <border>
      <left/>
      <right/>
      <top style="thick">
        <color rgb="FFE39657"/>
      </top>
      <bottom/>
      <diagonal/>
    </border>
    <border>
      <left/>
      <right style="thick">
        <color rgb="FFE39657"/>
      </right>
      <top style="thick">
        <color rgb="FFE39657"/>
      </top>
      <bottom/>
      <diagonal/>
    </border>
    <border>
      <left style="thick">
        <color rgb="FFE39657"/>
      </left>
      <right/>
      <top/>
      <bottom/>
      <diagonal/>
    </border>
    <border>
      <left/>
      <right style="thick">
        <color rgb="FFE39657"/>
      </right>
      <top/>
      <bottom/>
      <diagonal/>
    </border>
    <border>
      <left style="thick">
        <color rgb="FFE39657"/>
      </left>
      <right/>
      <top/>
      <bottom style="thick">
        <color rgb="FFE39657"/>
      </bottom>
      <diagonal/>
    </border>
    <border>
      <left/>
      <right/>
      <top/>
      <bottom style="thick">
        <color rgb="FFE39657"/>
      </bottom>
      <diagonal/>
    </border>
    <border>
      <left/>
      <right style="thick">
        <color rgb="FFE39657"/>
      </right>
      <top/>
      <bottom style="thick">
        <color rgb="FFE39657"/>
      </bottom>
      <diagonal/>
    </border>
    <border>
      <left style="thick">
        <color rgb="FFE39657"/>
      </left>
      <right/>
      <top style="thick">
        <color rgb="FFE39657"/>
      </top>
      <bottom style="thick">
        <color rgb="FFE39657"/>
      </bottom>
      <diagonal/>
    </border>
    <border>
      <left/>
      <right/>
      <top style="thick">
        <color rgb="FFE39657"/>
      </top>
      <bottom style="thick">
        <color rgb="FFE39657"/>
      </bottom>
      <diagonal/>
    </border>
    <border>
      <left/>
      <right style="thick">
        <color rgb="FFE39657"/>
      </right>
      <top style="thick">
        <color rgb="FFE39657"/>
      </top>
      <bottom style="thick">
        <color rgb="FFE39657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theme="0"/>
      </right>
      <top style="thin">
        <color theme="0"/>
      </top>
      <bottom/>
      <diagonal/>
    </border>
    <border>
      <left style="thin">
        <color theme="0"/>
      </left>
      <right style="medium">
        <color theme="0"/>
      </right>
      <top/>
      <bottom style="thin">
        <color theme="0"/>
      </bottom>
      <diagonal/>
    </border>
    <border>
      <left/>
      <right/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indexed="9"/>
      </left>
      <right style="thin">
        <color indexed="9"/>
      </right>
      <top style="medium">
        <color indexed="9"/>
      </top>
      <bottom/>
      <diagonal/>
    </border>
    <border>
      <left style="thin">
        <color indexed="9"/>
      </left>
      <right style="thin">
        <color indexed="9"/>
      </right>
      <top style="medium">
        <color indexed="9"/>
      </top>
      <bottom/>
      <diagonal/>
    </border>
    <border>
      <left style="thin">
        <color indexed="9"/>
      </left>
      <right style="medium">
        <color indexed="9"/>
      </right>
      <top style="medium">
        <color indexed="9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/>
      <bottom style="medium">
        <color indexed="9"/>
      </bottom>
      <diagonal/>
    </border>
    <border>
      <left style="thin">
        <color indexed="9"/>
      </left>
      <right/>
      <top style="medium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/>
      <diagonal/>
    </border>
    <border>
      <left style="medium">
        <color indexed="9"/>
      </left>
      <right style="medium">
        <color indexed="9"/>
      </right>
      <top/>
      <bottom style="medium">
        <color indexed="9"/>
      </bottom>
      <diagonal/>
    </border>
    <border>
      <left style="medium">
        <color indexed="9"/>
      </left>
      <right/>
      <top/>
      <bottom style="medium">
        <color indexed="9"/>
      </bottom>
      <diagonal/>
    </border>
    <border>
      <left/>
      <right style="medium">
        <color indexed="9"/>
      </right>
      <top/>
      <bottom style="medium">
        <color indexed="9"/>
      </bottom>
      <diagonal/>
    </border>
    <border>
      <left/>
      <right/>
      <top/>
      <bottom style="medium">
        <color indexed="9"/>
      </bottom>
      <diagonal/>
    </border>
    <border>
      <left style="medium">
        <color theme="0"/>
      </left>
      <right style="thin">
        <color theme="0"/>
      </right>
      <top/>
      <bottom style="thin">
        <color theme="0"/>
      </bottom>
      <diagonal/>
    </border>
    <border>
      <left style="medium">
        <color theme="0"/>
      </left>
      <right style="thin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/>
      </left>
      <right style="thin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rgb="FF663300"/>
      </left>
      <right/>
      <top style="medium">
        <color rgb="FF663300"/>
      </top>
      <bottom/>
      <diagonal/>
    </border>
    <border>
      <left/>
      <right/>
      <top style="medium">
        <color rgb="FF663300"/>
      </top>
      <bottom/>
      <diagonal/>
    </border>
    <border>
      <left/>
      <right style="medium">
        <color rgb="FF663300"/>
      </right>
      <top style="medium">
        <color rgb="FF663300"/>
      </top>
      <bottom/>
      <diagonal/>
    </border>
    <border>
      <left/>
      <right style="medium">
        <color theme="9" tint="-0.24994659260841701"/>
      </right>
      <top/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ck">
        <color rgb="FF663300"/>
      </left>
      <right/>
      <top style="thick">
        <color rgb="FF663300"/>
      </top>
      <bottom style="medium">
        <color indexed="9"/>
      </bottom>
      <diagonal/>
    </border>
    <border>
      <left/>
      <right/>
      <top style="thick">
        <color rgb="FF663300"/>
      </top>
      <bottom style="medium">
        <color indexed="9"/>
      </bottom>
      <diagonal/>
    </border>
    <border>
      <left/>
      <right style="thick">
        <color rgb="FF663300"/>
      </right>
      <top style="thick">
        <color rgb="FF663300"/>
      </top>
      <bottom style="medium">
        <color indexed="9"/>
      </bottom>
      <diagonal/>
    </border>
    <border>
      <left style="thick">
        <color rgb="FF663300"/>
      </left>
      <right/>
      <top/>
      <bottom/>
      <diagonal/>
    </border>
    <border>
      <left/>
      <right style="thick">
        <color rgb="FF663300"/>
      </right>
      <top/>
      <bottom/>
      <diagonal/>
    </border>
    <border>
      <left style="thick">
        <color rgb="FF663300"/>
      </left>
      <right/>
      <top/>
      <bottom style="thick">
        <color rgb="FF663300"/>
      </bottom>
      <diagonal/>
    </border>
    <border>
      <left/>
      <right/>
      <top/>
      <bottom style="thick">
        <color rgb="FF663300"/>
      </bottom>
      <diagonal/>
    </border>
    <border>
      <left/>
      <right style="thick">
        <color rgb="FF663300"/>
      </right>
      <top/>
      <bottom style="thick">
        <color rgb="FF663300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ck">
        <color theme="9"/>
      </left>
      <right/>
      <top/>
      <bottom/>
      <diagonal/>
    </border>
    <border>
      <left/>
      <right style="thick">
        <color theme="9"/>
      </right>
      <top/>
      <bottom/>
      <diagonal/>
    </border>
    <border>
      <left style="thick">
        <color theme="9"/>
      </left>
      <right/>
      <top/>
      <bottom style="thick">
        <color theme="9"/>
      </bottom>
      <diagonal/>
    </border>
    <border>
      <left/>
      <right/>
      <top/>
      <bottom style="thick">
        <color theme="9"/>
      </bottom>
      <diagonal/>
    </border>
    <border>
      <left/>
      <right style="thick">
        <color theme="9"/>
      </right>
      <top/>
      <bottom style="thick">
        <color theme="9"/>
      </bottom>
      <diagonal/>
    </border>
    <border>
      <left style="thick">
        <color rgb="FFE48C56"/>
      </left>
      <right/>
      <top style="thick">
        <color rgb="FFE48C56"/>
      </top>
      <bottom style="thick">
        <color rgb="FFE48C56"/>
      </bottom>
      <diagonal/>
    </border>
    <border>
      <left/>
      <right/>
      <top style="thick">
        <color rgb="FFE48C56"/>
      </top>
      <bottom style="thick">
        <color rgb="FFE48C56"/>
      </bottom>
      <diagonal/>
    </border>
    <border>
      <left/>
      <right style="thick">
        <color rgb="FFE48C56"/>
      </right>
      <top style="thick">
        <color rgb="FFE48C56"/>
      </top>
      <bottom style="thick">
        <color rgb="FFE48C56"/>
      </bottom>
      <diagonal/>
    </border>
    <border>
      <left style="thick">
        <color rgb="FFE48C56"/>
      </left>
      <right/>
      <top style="thick">
        <color rgb="FFE48C56"/>
      </top>
      <bottom/>
      <diagonal/>
    </border>
    <border>
      <left/>
      <right/>
      <top style="thick">
        <color rgb="FFE48C56"/>
      </top>
      <bottom/>
      <diagonal/>
    </border>
    <border>
      <left/>
      <right style="thick">
        <color rgb="FFE48C56"/>
      </right>
      <top style="thick">
        <color rgb="FFE48C56"/>
      </top>
      <bottom/>
      <diagonal/>
    </border>
    <border>
      <left style="thick">
        <color rgb="FFE48C56"/>
      </left>
      <right/>
      <top/>
      <bottom/>
      <diagonal/>
    </border>
    <border>
      <left/>
      <right style="thick">
        <color rgb="FFE48C56"/>
      </right>
      <top/>
      <bottom/>
      <diagonal/>
    </border>
    <border>
      <left style="thick">
        <color rgb="FFE48C56"/>
      </left>
      <right/>
      <top/>
      <bottom style="thick">
        <color rgb="FFE48C56"/>
      </bottom>
      <diagonal/>
    </border>
    <border>
      <left/>
      <right/>
      <top/>
      <bottom style="thick">
        <color rgb="FFE48C56"/>
      </bottom>
      <diagonal/>
    </border>
    <border>
      <left/>
      <right style="thick">
        <color rgb="FFE48C56"/>
      </right>
      <top/>
      <bottom style="thick">
        <color rgb="FFE48C56"/>
      </bottom>
      <diagonal/>
    </border>
    <border>
      <left style="medium">
        <color rgb="FF002060"/>
      </left>
      <right/>
      <top style="medium">
        <color rgb="FF002060"/>
      </top>
      <bottom/>
      <diagonal/>
    </border>
    <border>
      <left/>
      <right/>
      <top style="medium">
        <color rgb="FF002060"/>
      </top>
      <bottom/>
      <diagonal/>
    </border>
    <border>
      <left/>
      <right style="medium">
        <color rgb="FF002060"/>
      </right>
      <top style="medium">
        <color rgb="FF002060"/>
      </top>
      <bottom/>
      <diagonal/>
    </border>
    <border>
      <left style="medium">
        <color rgb="FF002060"/>
      </left>
      <right/>
      <top/>
      <bottom/>
      <diagonal/>
    </border>
    <border>
      <left/>
      <right style="medium">
        <color rgb="FF002060"/>
      </right>
      <top/>
      <bottom/>
      <diagonal/>
    </border>
    <border>
      <left style="medium">
        <color rgb="FF002060"/>
      </left>
      <right/>
      <top/>
      <bottom style="medium">
        <color rgb="FF002060"/>
      </bottom>
      <diagonal/>
    </border>
    <border>
      <left/>
      <right/>
      <top/>
      <bottom style="medium">
        <color rgb="FF002060"/>
      </bottom>
      <diagonal/>
    </border>
    <border>
      <left/>
      <right style="medium">
        <color rgb="FF002060"/>
      </right>
      <top/>
      <bottom style="medium">
        <color rgb="FF002060"/>
      </bottom>
      <diagonal/>
    </border>
    <border>
      <left style="medium">
        <color rgb="FF002060"/>
      </left>
      <right/>
      <top style="medium">
        <color rgb="FF002060"/>
      </top>
      <bottom style="medium">
        <color rgb="FF002060"/>
      </bottom>
      <diagonal/>
    </border>
    <border>
      <left/>
      <right/>
      <top style="medium">
        <color rgb="FF002060"/>
      </top>
      <bottom style="medium">
        <color rgb="FF002060"/>
      </bottom>
      <diagonal/>
    </border>
    <border>
      <left/>
      <right style="medium">
        <color rgb="FF002060"/>
      </right>
      <top style="medium">
        <color rgb="FF002060"/>
      </top>
      <bottom style="medium">
        <color rgb="FF002060"/>
      </bottom>
      <diagonal/>
    </border>
    <border>
      <left style="medium">
        <color rgb="FF007934"/>
      </left>
      <right style="medium">
        <color rgb="FF007934"/>
      </right>
      <top style="medium">
        <color rgb="FF007934"/>
      </top>
      <bottom style="medium">
        <color rgb="FF007934"/>
      </bottom>
      <diagonal/>
    </border>
    <border>
      <left style="medium">
        <color rgb="FF007934"/>
      </left>
      <right/>
      <top style="medium">
        <color rgb="FF007934"/>
      </top>
      <bottom/>
      <diagonal/>
    </border>
    <border>
      <left/>
      <right/>
      <top style="medium">
        <color rgb="FF007934"/>
      </top>
      <bottom/>
      <diagonal/>
    </border>
    <border>
      <left/>
      <right style="medium">
        <color rgb="FF007934"/>
      </right>
      <top style="medium">
        <color rgb="FF007934"/>
      </top>
      <bottom/>
      <diagonal/>
    </border>
    <border>
      <left style="medium">
        <color rgb="FF007934"/>
      </left>
      <right/>
      <top/>
      <bottom/>
      <diagonal/>
    </border>
    <border>
      <left/>
      <right style="medium">
        <color rgb="FF007934"/>
      </right>
      <top/>
      <bottom/>
      <diagonal/>
    </border>
    <border>
      <left style="medium">
        <color rgb="FF007934"/>
      </left>
      <right/>
      <top/>
      <bottom style="medium">
        <color rgb="FF007934"/>
      </bottom>
      <diagonal/>
    </border>
    <border>
      <left/>
      <right/>
      <top/>
      <bottom style="medium">
        <color rgb="FF007934"/>
      </bottom>
      <diagonal/>
    </border>
    <border>
      <left/>
      <right style="medium">
        <color rgb="FF007934"/>
      </right>
      <top/>
      <bottom style="medium">
        <color rgb="FF007934"/>
      </bottom>
      <diagonal/>
    </border>
    <border>
      <left style="medium">
        <color rgb="FF007934"/>
      </left>
      <right/>
      <top style="medium">
        <color rgb="FF007934"/>
      </top>
      <bottom style="medium">
        <color rgb="FF007934"/>
      </bottom>
      <diagonal/>
    </border>
    <border>
      <left/>
      <right/>
      <top style="medium">
        <color rgb="FF007934"/>
      </top>
      <bottom style="medium">
        <color rgb="FF007934"/>
      </bottom>
      <diagonal/>
    </border>
    <border>
      <left/>
      <right style="medium">
        <color rgb="FF007934"/>
      </right>
      <top style="medium">
        <color rgb="FF007934"/>
      </top>
      <bottom style="medium">
        <color rgb="FF007934"/>
      </bottom>
      <diagonal/>
    </border>
    <border>
      <left style="thick">
        <color rgb="FF2F7DE1"/>
      </left>
      <right/>
      <top style="thick">
        <color rgb="FF2F7DE1"/>
      </top>
      <bottom/>
      <diagonal/>
    </border>
    <border>
      <left/>
      <right/>
      <top style="thick">
        <color rgb="FF2F7DE1"/>
      </top>
      <bottom/>
      <diagonal/>
    </border>
    <border>
      <left/>
      <right style="thick">
        <color rgb="FF2F7DE1"/>
      </right>
      <top style="thick">
        <color rgb="FF2F7DE1"/>
      </top>
      <bottom/>
      <diagonal/>
    </border>
    <border>
      <left style="thick">
        <color rgb="FF2F7DE1"/>
      </left>
      <right/>
      <top/>
      <bottom/>
      <diagonal/>
    </border>
    <border>
      <left/>
      <right style="thick">
        <color rgb="FF2F7DE1"/>
      </right>
      <top/>
      <bottom/>
      <diagonal/>
    </border>
    <border>
      <left style="thick">
        <color rgb="FF2F7DE1"/>
      </left>
      <right/>
      <top/>
      <bottom style="thick">
        <color rgb="FF2F7DE1"/>
      </bottom>
      <diagonal/>
    </border>
    <border>
      <left/>
      <right/>
      <top/>
      <bottom style="thick">
        <color rgb="FF2F7DE1"/>
      </bottom>
      <diagonal/>
    </border>
    <border>
      <left/>
      <right style="thick">
        <color rgb="FF2F7DE1"/>
      </right>
      <top/>
      <bottom style="thick">
        <color rgb="FF2F7DE1"/>
      </bottom>
      <diagonal/>
    </border>
    <border>
      <left style="medium">
        <color theme="9" tint="-0.24994659260841701"/>
      </left>
      <right/>
      <top style="medium">
        <color theme="9" tint="-0.24994659260841701"/>
      </top>
      <bottom/>
      <diagonal/>
    </border>
    <border>
      <left/>
      <right/>
      <top style="medium">
        <color theme="9" tint="-0.24994659260841701"/>
      </top>
      <bottom/>
      <diagonal/>
    </border>
    <border>
      <left/>
      <right style="medium">
        <color theme="9" tint="-0.24994659260841701"/>
      </right>
      <top style="medium">
        <color theme="9" tint="-0.24994659260841701"/>
      </top>
      <bottom/>
      <diagonal/>
    </border>
    <border>
      <left style="medium">
        <color theme="9" tint="-0.24994659260841701"/>
      </left>
      <right/>
      <top/>
      <bottom/>
      <diagonal/>
    </border>
    <border>
      <left style="medium">
        <color theme="9" tint="-0.24994659260841701"/>
      </left>
      <right/>
      <top/>
      <bottom style="medium">
        <color theme="9" tint="-0.24994659260841701"/>
      </bottom>
      <diagonal/>
    </border>
    <border>
      <left/>
      <right/>
      <top/>
      <bottom style="medium">
        <color theme="9" tint="-0.24994659260841701"/>
      </bottom>
      <diagonal/>
    </border>
    <border>
      <left/>
      <right style="medium">
        <color theme="9" tint="-0.24994659260841701"/>
      </right>
      <top/>
      <bottom style="medium">
        <color theme="9" tint="-0.24994659260841701"/>
      </bottom>
      <diagonal/>
    </border>
    <border>
      <left style="thick">
        <color rgb="FF663300"/>
      </left>
      <right/>
      <top style="thick">
        <color rgb="FF663300"/>
      </top>
      <bottom/>
      <diagonal/>
    </border>
    <border>
      <left/>
      <right/>
      <top style="thick">
        <color rgb="FF663300"/>
      </top>
      <bottom/>
      <diagonal/>
    </border>
    <border>
      <left/>
      <right style="thick">
        <color rgb="FF663300"/>
      </right>
      <top style="thick">
        <color rgb="FF663300"/>
      </top>
      <bottom/>
      <diagonal/>
    </border>
    <border>
      <left style="medium">
        <color rgb="FF663300"/>
      </left>
      <right/>
      <top/>
      <bottom/>
      <diagonal/>
    </border>
    <border>
      <left/>
      <right style="medium">
        <color rgb="FF663300"/>
      </right>
      <top/>
      <bottom/>
      <diagonal/>
    </border>
    <border>
      <left style="medium">
        <color rgb="FF663300"/>
      </left>
      <right/>
      <top/>
      <bottom style="medium">
        <color rgb="FF663300"/>
      </bottom>
      <diagonal/>
    </border>
    <border>
      <left/>
      <right/>
      <top/>
      <bottom style="medium">
        <color rgb="FF663300"/>
      </bottom>
      <diagonal/>
    </border>
    <border>
      <left/>
      <right style="medium">
        <color rgb="FF663300"/>
      </right>
      <top/>
      <bottom style="medium">
        <color rgb="FF663300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medium">
        <color rgb="FF002A12"/>
      </left>
      <right/>
      <top style="medium">
        <color rgb="FF002A12"/>
      </top>
      <bottom/>
      <diagonal/>
    </border>
    <border>
      <left/>
      <right/>
      <top style="medium">
        <color rgb="FF002A12"/>
      </top>
      <bottom/>
      <diagonal/>
    </border>
    <border>
      <left/>
      <right style="medium">
        <color rgb="FF002A12"/>
      </right>
      <top style="medium">
        <color rgb="FF002A12"/>
      </top>
      <bottom/>
      <diagonal/>
    </border>
    <border>
      <left style="medium">
        <color rgb="FF002A12"/>
      </left>
      <right/>
      <top/>
      <bottom/>
      <diagonal/>
    </border>
    <border>
      <left/>
      <right style="medium">
        <color rgb="FF002A12"/>
      </right>
      <top/>
      <bottom/>
      <diagonal/>
    </border>
    <border>
      <left style="medium">
        <color rgb="FF002A12"/>
      </left>
      <right/>
      <top/>
      <bottom style="medium">
        <color rgb="FF002A12"/>
      </bottom>
      <diagonal/>
    </border>
    <border>
      <left/>
      <right/>
      <top/>
      <bottom style="medium">
        <color rgb="FF002A12"/>
      </bottom>
      <diagonal/>
    </border>
    <border>
      <left/>
      <right style="medium">
        <color rgb="FF002A12"/>
      </right>
      <top/>
      <bottom style="medium">
        <color rgb="FF002A12"/>
      </bottom>
      <diagonal/>
    </border>
    <border>
      <left style="medium">
        <color rgb="FF002A12"/>
      </left>
      <right/>
      <top style="medium">
        <color rgb="FF002A12"/>
      </top>
      <bottom style="medium">
        <color rgb="FF002A12"/>
      </bottom>
      <diagonal/>
    </border>
    <border>
      <left/>
      <right/>
      <top style="medium">
        <color rgb="FF002A12"/>
      </top>
      <bottom style="medium">
        <color rgb="FF002A12"/>
      </bottom>
      <diagonal/>
    </border>
    <border>
      <left/>
      <right style="medium">
        <color rgb="FF002A12"/>
      </right>
      <top style="medium">
        <color rgb="FF002A12"/>
      </top>
      <bottom style="medium">
        <color rgb="FF002A12"/>
      </bottom>
      <diagonal/>
    </border>
    <border>
      <left style="thick">
        <color theme="9" tint="-0.24994659260841701"/>
      </left>
      <right/>
      <top style="thick">
        <color theme="9" tint="-0.24994659260841701"/>
      </top>
      <bottom/>
      <diagonal/>
    </border>
    <border>
      <left/>
      <right/>
      <top style="thick">
        <color theme="9" tint="-0.24994659260841701"/>
      </top>
      <bottom/>
      <diagonal/>
    </border>
    <border>
      <left/>
      <right style="thick">
        <color theme="9" tint="-0.24994659260841701"/>
      </right>
      <top style="thick">
        <color theme="9" tint="-0.24994659260841701"/>
      </top>
      <bottom/>
      <diagonal/>
    </border>
  </borders>
  <cellStyleXfs count="119">
    <xf numFmtId="0" fontId="0" fillId="0" borderId="0"/>
    <xf numFmtId="175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169" fontId="20" fillId="0" borderId="0" applyFont="0" applyFill="0" applyBorder="0" applyAlignment="0" applyProtection="0"/>
    <xf numFmtId="0" fontId="3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0" fillId="0" borderId="0"/>
    <xf numFmtId="0" fontId="10" fillId="0" borderId="0"/>
    <xf numFmtId="167" fontId="1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9" fillId="0" borderId="0"/>
    <xf numFmtId="0" fontId="9" fillId="0" borderId="0"/>
    <xf numFmtId="0" fontId="12" fillId="0" borderId="0"/>
    <xf numFmtId="169" fontId="39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0" fillId="0" borderId="0"/>
    <xf numFmtId="172" fontId="40" fillId="0" borderId="0"/>
    <xf numFmtId="0" fontId="10" fillId="0" borderId="0"/>
    <xf numFmtId="9" fontId="20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0" fontId="8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9" fontId="10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0" fillId="0" borderId="0" applyFont="0" applyFill="0" applyBorder="0" applyAlignment="0" applyProtection="0"/>
    <xf numFmtId="0" fontId="62" fillId="0" borderId="0"/>
    <xf numFmtId="9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1492">
    <xf numFmtId="0" fontId="0" fillId="0" borderId="0" xfId="0"/>
    <xf numFmtId="165" fontId="13" fillId="0" borderId="0" xfId="2" applyNumberFormat="1" applyFont="1"/>
    <xf numFmtId="0" fontId="14" fillId="0" borderId="0" xfId="0" applyFont="1"/>
    <xf numFmtId="0" fontId="11" fillId="0" borderId="0" xfId="0" applyFont="1"/>
    <xf numFmtId="0" fontId="10" fillId="0" borderId="0" xfId="0" applyFont="1"/>
    <xf numFmtId="0" fontId="16" fillId="0" borderId="0" xfId="0" applyFont="1" applyFill="1" applyAlignment="1">
      <alignment vertical="center"/>
    </xf>
    <xf numFmtId="0" fontId="16" fillId="0" borderId="0" xfId="0" applyFont="1" applyFill="1"/>
    <xf numFmtId="166" fontId="16" fillId="0" borderId="0" xfId="0" applyNumberFormat="1" applyFont="1"/>
    <xf numFmtId="0" fontId="19" fillId="0" borderId="0" xfId="0" applyFont="1"/>
    <xf numFmtId="14" fontId="14" fillId="0" borderId="0" xfId="0" applyNumberFormat="1" applyFont="1"/>
    <xf numFmtId="166" fontId="21" fillId="0" borderId="0" xfId="0" applyNumberFormat="1" applyFont="1"/>
    <xf numFmtId="165" fontId="13" fillId="0" borderId="0" xfId="0" applyNumberFormat="1" applyFont="1"/>
    <xf numFmtId="166" fontId="19" fillId="0" borderId="0" xfId="0" applyNumberFormat="1" applyFont="1"/>
    <xf numFmtId="166" fontId="22" fillId="0" borderId="0" xfId="0" applyNumberFormat="1" applyFont="1"/>
    <xf numFmtId="165" fontId="11" fillId="0" borderId="0" xfId="0" applyNumberFormat="1" applyFont="1"/>
    <xf numFmtId="0" fontId="11" fillId="0" borderId="0" xfId="0" applyFont="1" applyAlignment="1">
      <alignment horizontal="right" vertical="center"/>
    </xf>
    <xf numFmtId="177" fontId="16" fillId="0" borderId="0" xfId="0" applyNumberFormat="1" applyFont="1"/>
    <xf numFmtId="0" fontId="14" fillId="0" borderId="0" xfId="8" applyFont="1"/>
    <xf numFmtId="176" fontId="11" fillId="0" borderId="0" xfId="2" applyNumberFormat="1" applyFont="1"/>
    <xf numFmtId="10" fontId="11" fillId="0" borderId="0" xfId="0" applyNumberFormat="1" applyFont="1"/>
    <xf numFmtId="0" fontId="23" fillId="0" borderId="0" xfId="0" applyFont="1"/>
    <xf numFmtId="164" fontId="11" fillId="0" borderId="0" xfId="2" applyNumberFormat="1" applyFont="1"/>
    <xf numFmtId="0" fontId="14" fillId="0" borderId="0" xfId="0" applyFont="1" applyAlignment="1"/>
    <xf numFmtId="0" fontId="14" fillId="0" borderId="0" xfId="0" applyFont="1" applyAlignment="1">
      <alignment horizontal="justify" vertical="top"/>
    </xf>
    <xf numFmtId="0" fontId="13" fillId="0" borderId="0" xfId="0" applyFont="1"/>
    <xf numFmtId="0" fontId="25" fillId="0" borderId="0" xfId="0" applyFont="1" applyAlignment="1">
      <alignment wrapText="1"/>
    </xf>
    <xf numFmtId="0" fontId="25" fillId="0" borderId="0" xfId="0" applyFont="1" applyAlignment="1">
      <alignment vertical="center" wrapText="1"/>
    </xf>
    <xf numFmtId="0" fontId="25" fillId="0" borderId="0" xfId="5" applyFont="1" applyAlignment="1">
      <alignment vertical="center" wrapText="1"/>
    </xf>
    <xf numFmtId="0" fontId="25" fillId="0" borderId="0" xfId="8" applyFont="1" applyAlignment="1">
      <alignment wrapText="1"/>
    </xf>
    <xf numFmtId="0" fontId="24" fillId="0" borderId="0" xfId="0" applyFont="1" applyAlignment="1">
      <alignment wrapText="1"/>
    </xf>
    <xf numFmtId="0" fontId="16" fillId="0" borderId="0" xfId="7" applyFont="1" applyFill="1"/>
    <xf numFmtId="0" fontId="11" fillId="0" borderId="0" xfId="7" applyFont="1"/>
    <xf numFmtId="0" fontId="27" fillId="0" borderId="0" xfId="0" applyFont="1" applyFill="1" applyAlignment="1">
      <alignment horizontal="centerContinuous" vertical="center"/>
    </xf>
    <xf numFmtId="0" fontId="26" fillId="0" borderId="0" xfId="0" applyFont="1" applyFill="1" applyAlignment="1">
      <alignment horizontal="centerContinuous" vertical="center"/>
    </xf>
    <xf numFmtId="0" fontId="26" fillId="0" borderId="0" xfId="0" applyFont="1" applyFill="1"/>
    <xf numFmtId="0" fontId="29" fillId="0" borderId="0" xfId="0" applyFont="1"/>
    <xf numFmtId="14" fontId="29" fillId="0" borderId="0" xfId="0" applyNumberFormat="1" applyFont="1"/>
    <xf numFmtId="165" fontId="28" fillId="0" borderId="0" xfId="0" applyNumberFormat="1" applyFont="1"/>
    <xf numFmtId="0" fontId="10" fillId="0" borderId="0" xfId="11" applyFont="1"/>
    <xf numFmtId="0" fontId="32" fillId="0" borderId="0" xfId="11" applyFont="1"/>
    <xf numFmtId="168" fontId="13" fillId="0" borderId="0" xfId="0" applyNumberFormat="1" applyFont="1"/>
    <xf numFmtId="0" fontId="37" fillId="0" borderId="0" xfId="8" applyFont="1"/>
    <xf numFmtId="0" fontId="38" fillId="0" borderId="0" xfId="8" applyFont="1"/>
    <xf numFmtId="0" fontId="10" fillId="0" borderId="0" xfId="14" applyFont="1"/>
    <xf numFmtId="0" fontId="30" fillId="0" borderId="0" xfId="0" applyFont="1" applyAlignment="1">
      <alignment vertical="center"/>
    </xf>
    <xf numFmtId="0" fontId="13" fillId="0" borderId="0" xfId="29" applyFont="1" applyAlignment="1">
      <alignment vertical="center"/>
    </xf>
    <xf numFmtId="0" fontId="10" fillId="0" borderId="0" xfId="29" applyFont="1" applyAlignment="1">
      <alignment vertical="center"/>
    </xf>
    <xf numFmtId="171" fontId="33" fillId="23" borderId="48" xfId="31" applyNumberFormat="1" applyFont="1" applyFill="1" applyBorder="1" applyAlignment="1">
      <alignment horizontal="center" vertical="center"/>
    </xf>
    <xf numFmtId="170" fontId="33" fillId="23" borderId="48" xfId="31" applyNumberFormat="1" applyFont="1" applyFill="1" applyBorder="1" applyAlignment="1">
      <alignment horizontal="center" vertical="center"/>
    </xf>
    <xf numFmtId="0" fontId="16" fillId="0" borderId="0" xfId="0" applyFont="1" applyFill="1" applyAlignment="1">
      <alignment horizontal="centerContinuous" vertical="center"/>
    </xf>
    <xf numFmtId="0" fontId="10" fillId="0" borderId="0" xfId="0" applyFont="1" applyAlignment="1">
      <alignment vertical="center"/>
    </xf>
    <xf numFmtId="166" fontId="10" fillId="0" borderId="0" xfId="0" applyNumberFormat="1" applyFont="1" applyAlignment="1">
      <alignment vertical="center"/>
    </xf>
    <xf numFmtId="166" fontId="10" fillId="0" borderId="0" xfId="0" applyNumberFormat="1" applyFont="1"/>
    <xf numFmtId="164" fontId="10" fillId="0" borderId="0" xfId="2" applyNumberFormat="1" applyFont="1" applyAlignment="1">
      <alignment vertical="center"/>
    </xf>
    <xf numFmtId="164" fontId="10" fillId="0" borderId="0" xfId="0" applyNumberFormat="1" applyFont="1" applyAlignment="1">
      <alignment vertical="center"/>
    </xf>
    <xf numFmtId="0" fontId="46" fillId="0" borderId="0" xfId="0" applyFont="1" applyAlignment="1">
      <alignment vertical="center"/>
    </xf>
    <xf numFmtId="3" fontId="10" fillId="0" borderId="0" xfId="0" applyNumberFormat="1" applyFont="1"/>
    <xf numFmtId="0" fontId="46" fillId="0" borderId="0" xfId="0" applyFont="1" applyAlignment="1"/>
    <xf numFmtId="0" fontId="46" fillId="0" borderId="0" xfId="0" applyFont="1"/>
    <xf numFmtId="0" fontId="10" fillId="0" borderId="0" xfId="0" applyFont="1" applyFill="1"/>
    <xf numFmtId="164" fontId="10" fillId="0" borderId="0" xfId="2" applyNumberFormat="1" applyFont="1"/>
    <xf numFmtId="0" fontId="16" fillId="0" borderId="0" xfId="14" applyFont="1" applyFill="1"/>
    <xf numFmtId="165" fontId="10" fillId="0" borderId="0" xfId="2" applyNumberFormat="1" applyFont="1"/>
    <xf numFmtId="0" fontId="25" fillId="0" borderId="0" xfId="14" applyFont="1" applyAlignment="1">
      <alignment wrapText="1"/>
    </xf>
    <xf numFmtId="164" fontId="47" fillId="15" borderId="0" xfId="2" applyNumberFormat="1" applyFont="1" applyFill="1"/>
    <xf numFmtId="164" fontId="47" fillId="14" borderId="0" xfId="2" applyNumberFormat="1" applyFont="1" applyFill="1"/>
    <xf numFmtId="0" fontId="16" fillId="0" borderId="0" xfId="9" applyFont="1" applyFill="1" applyAlignment="1">
      <alignment vertical="center"/>
    </xf>
    <xf numFmtId="0" fontId="10" fillId="0" borderId="0" xfId="9" applyFont="1" applyAlignment="1">
      <alignment vertical="center"/>
    </xf>
    <xf numFmtId="0" fontId="50" fillId="0" borderId="0" xfId="14" applyFont="1" applyAlignment="1">
      <alignment vertical="center"/>
    </xf>
    <xf numFmtId="172" fontId="10" fillId="0" borderId="0" xfId="28" applyFont="1"/>
    <xf numFmtId="172" fontId="10" fillId="0" borderId="0" xfId="28" applyFont="1" applyProtection="1"/>
    <xf numFmtId="0" fontId="10" fillId="0" borderId="0" xfId="8" applyFont="1"/>
    <xf numFmtId="0" fontId="10" fillId="0" borderId="0" xfId="8" applyFont="1" applyFill="1"/>
    <xf numFmtId="0" fontId="52" fillId="0" borderId="0" xfId="8" applyFont="1" applyFill="1" applyAlignment="1">
      <alignment horizontal="center"/>
    </xf>
    <xf numFmtId="0" fontId="53" fillId="0" borderId="0" xfId="8" applyFont="1"/>
    <xf numFmtId="0" fontId="54" fillId="0" borderId="0" xfId="8" applyFont="1" applyAlignment="1"/>
    <xf numFmtId="168" fontId="55" fillId="0" borderId="0" xfId="10" applyNumberFormat="1" applyFont="1" applyFill="1" applyBorder="1" applyAlignment="1">
      <alignment horizontal="center" wrapText="1"/>
    </xf>
    <xf numFmtId="0" fontId="46" fillId="0" borderId="0" xfId="8" applyFont="1" applyAlignment="1"/>
    <xf numFmtId="0" fontId="46" fillId="0" borderId="0" xfId="8" applyFont="1"/>
    <xf numFmtId="168" fontId="56" fillId="0" borderId="0" xfId="10" applyNumberFormat="1" applyFont="1" applyFill="1" applyBorder="1" applyAlignment="1">
      <alignment horizontal="center" vertical="center" wrapText="1"/>
    </xf>
    <xf numFmtId="0" fontId="58" fillId="0" borderId="0" xfId="0" applyFont="1" applyAlignment="1">
      <alignment vertical="top"/>
    </xf>
    <xf numFmtId="0" fontId="18" fillId="0" borderId="0" xfId="8" applyFont="1"/>
    <xf numFmtId="0" fontId="51" fillId="0" borderId="0" xfId="8" applyFont="1" applyFill="1"/>
    <xf numFmtId="172" fontId="10" fillId="0" borderId="0" xfId="0" applyNumberFormat="1" applyFont="1"/>
    <xf numFmtId="43" fontId="10" fillId="0" borderId="0" xfId="2" applyFont="1"/>
    <xf numFmtId="0" fontId="10" fillId="0" borderId="0" xfId="5" applyFont="1" applyAlignment="1">
      <alignment vertical="center"/>
    </xf>
    <xf numFmtId="0" fontId="10" fillId="0" borderId="0" xfId="5" applyFont="1" applyFill="1" applyAlignment="1">
      <alignment vertical="center"/>
    </xf>
    <xf numFmtId="182" fontId="14" fillId="0" borderId="0" xfId="0" applyNumberFormat="1" applyFont="1"/>
    <xf numFmtId="0" fontId="59" fillId="0" borderId="0" xfId="0" applyFont="1"/>
    <xf numFmtId="168" fontId="33" fillId="23" borderId="49" xfId="51" applyNumberFormat="1" applyFont="1" applyFill="1" applyBorder="1" applyAlignment="1">
      <alignment horizontal="right" vertical="center"/>
    </xf>
    <xf numFmtId="168" fontId="10" fillId="0" borderId="0" xfId="51" applyNumberFormat="1" applyFont="1" applyAlignment="1">
      <alignment vertical="center"/>
    </xf>
    <xf numFmtId="0" fontId="63" fillId="0" borderId="0" xfId="63" applyFont="1"/>
    <xf numFmtId="0" fontId="62" fillId="0" borderId="0" xfId="63"/>
    <xf numFmtId="171" fontId="20" fillId="0" borderId="0" xfId="52" applyNumberFormat="1" applyFont="1"/>
    <xf numFmtId="171" fontId="20" fillId="0" borderId="0" xfId="52" applyNumberFormat="1" applyFont="1" applyFill="1"/>
    <xf numFmtId="168" fontId="20" fillId="0" borderId="0" xfId="64" applyNumberFormat="1" applyFont="1" applyFill="1"/>
    <xf numFmtId="168" fontId="20" fillId="0" borderId="0" xfId="64" applyNumberFormat="1" applyFont="1"/>
    <xf numFmtId="0" fontId="64" fillId="0" borderId="0" xfId="63" applyFont="1"/>
    <xf numFmtId="0" fontId="65" fillId="0" borderId="0" xfId="63" applyFont="1"/>
    <xf numFmtId="0" fontId="63" fillId="30" borderId="61" xfId="63" applyFont="1" applyFill="1" applyBorder="1" applyAlignment="1">
      <alignment horizontal="center" vertical="center" wrapText="1"/>
    </xf>
    <xf numFmtId="171" fontId="63" fillId="30" borderId="61" xfId="52" applyNumberFormat="1" applyFont="1" applyFill="1" applyBorder="1" applyAlignment="1">
      <alignment horizontal="center" vertical="center" wrapText="1"/>
    </xf>
    <xf numFmtId="171" fontId="63" fillId="0" borderId="0" xfId="52" applyNumberFormat="1" applyFont="1" applyAlignment="1">
      <alignment vertical="center" wrapText="1"/>
    </xf>
    <xf numFmtId="0" fontId="63" fillId="0" borderId="0" xfId="63" applyFont="1" applyAlignment="1">
      <alignment vertical="center" wrapText="1"/>
    </xf>
    <xf numFmtId="0" fontId="20" fillId="0" borderId="69" xfId="63" applyFont="1" applyFill="1" applyBorder="1" applyAlignment="1">
      <alignment horizontal="right" wrapText="1"/>
    </xf>
    <xf numFmtId="0" fontId="20" fillId="0" borderId="69" xfId="27" applyFont="1" applyFill="1" applyBorder="1" applyAlignment="1">
      <alignment wrapText="1"/>
    </xf>
    <xf numFmtId="171" fontId="20" fillId="0" borderId="69" xfId="52" applyNumberFormat="1" applyFont="1" applyFill="1" applyBorder="1" applyAlignment="1">
      <alignment horizontal="right" wrapText="1"/>
    </xf>
    <xf numFmtId="171" fontId="20" fillId="2" borderId="69" xfId="52" applyNumberFormat="1" applyFont="1" applyFill="1" applyBorder="1" applyAlignment="1">
      <alignment horizontal="right" wrapText="1"/>
    </xf>
    <xf numFmtId="168" fontId="20" fillId="2" borderId="69" xfId="64" applyNumberFormat="1" applyFont="1" applyFill="1" applyBorder="1" applyAlignment="1">
      <alignment horizontal="right" wrapText="1"/>
    </xf>
    <xf numFmtId="168" fontId="20" fillId="0" borderId="69" xfId="64" applyNumberFormat="1" applyFont="1" applyFill="1" applyBorder="1" applyAlignment="1">
      <alignment horizontal="right" wrapText="1"/>
    </xf>
    <xf numFmtId="171" fontId="20" fillId="35" borderId="69" xfId="52" applyNumberFormat="1" applyFont="1" applyFill="1" applyBorder="1" applyAlignment="1">
      <alignment horizontal="right" wrapText="1"/>
    </xf>
    <xf numFmtId="168" fontId="20" fillId="35" borderId="69" xfId="64" applyNumberFormat="1" applyFont="1" applyFill="1" applyBorder="1" applyAlignment="1">
      <alignment horizontal="right" wrapText="1"/>
    </xf>
    <xf numFmtId="171" fontId="20" fillId="4" borderId="69" xfId="52" applyNumberFormat="1" applyFont="1" applyFill="1" applyBorder="1" applyAlignment="1">
      <alignment horizontal="right" wrapText="1"/>
    </xf>
    <xf numFmtId="168" fontId="20" fillId="4" borderId="69" xfId="64" applyNumberFormat="1" applyFont="1" applyFill="1" applyBorder="1" applyAlignment="1">
      <alignment horizontal="right" wrapText="1"/>
    </xf>
    <xf numFmtId="171" fontId="20" fillId="0" borderId="70" xfId="52" applyNumberFormat="1" applyFont="1" applyFill="1" applyBorder="1" applyAlignment="1">
      <alignment horizontal="right" wrapText="1"/>
    </xf>
    <xf numFmtId="168" fontId="20" fillId="0" borderId="70" xfId="64" applyNumberFormat="1" applyFont="1" applyFill="1" applyBorder="1" applyAlignment="1">
      <alignment horizontal="right" wrapText="1"/>
    </xf>
    <xf numFmtId="171" fontId="20" fillId="36" borderId="70" xfId="52" applyNumberFormat="1" applyFont="1" applyFill="1" applyBorder="1" applyAlignment="1">
      <alignment horizontal="right" wrapText="1"/>
    </xf>
    <xf numFmtId="168" fontId="20" fillId="36" borderId="70" xfId="64" applyNumberFormat="1" applyFont="1" applyFill="1" applyBorder="1" applyAlignment="1">
      <alignment horizontal="right" wrapText="1"/>
    </xf>
    <xf numFmtId="168" fontId="20" fillId="0" borderId="71" xfId="64" applyNumberFormat="1" applyFont="1" applyFill="1" applyBorder="1" applyAlignment="1">
      <alignment horizontal="right" wrapText="1"/>
    </xf>
    <xf numFmtId="171" fontId="20" fillId="36" borderId="69" xfId="52" applyNumberFormat="1" applyFont="1" applyFill="1" applyBorder="1" applyAlignment="1">
      <alignment horizontal="right" wrapText="1"/>
    </xf>
    <xf numFmtId="168" fontId="20" fillId="36" borderId="69" xfId="64" applyNumberFormat="1" applyFont="1" applyFill="1" applyBorder="1" applyAlignment="1">
      <alignment horizontal="right" wrapText="1"/>
    </xf>
    <xf numFmtId="168" fontId="20" fillId="0" borderId="72" xfId="64" applyNumberFormat="1" applyFont="1" applyFill="1" applyBorder="1" applyAlignment="1">
      <alignment horizontal="right" wrapText="1"/>
    </xf>
    <xf numFmtId="0" fontId="20" fillId="0" borderId="69" xfId="63" quotePrefix="1" applyFont="1" applyFill="1" applyBorder="1" applyAlignment="1">
      <alignment horizontal="right" wrapText="1"/>
    </xf>
    <xf numFmtId="0" fontId="20" fillId="0" borderId="73" xfId="63" applyFont="1" applyFill="1" applyBorder="1" applyAlignment="1">
      <alignment horizontal="right" wrapText="1"/>
    </xf>
    <xf numFmtId="0" fontId="20" fillId="0" borderId="73" xfId="27" applyFont="1" applyFill="1" applyBorder="1" applyAlignment="1">
      <alignment wrapText="1"/>
    </xf>
    <xf numFmtId="171" fontId="20" fillId="0" borderId="73" xfId="52" applyNumberFormat="1" applyFont="1" applyFill="1" applyBorder="1" applyAlignment="1">
      <alignment horizontal="right" wrapText="1"/>
    </xf>
    <xf numFmtId="171" fontId="20" fillId="2" borderId="73" xfId="52" applyNumberFormat="1" applyFont="1" applyFill="1" applyBorder="1" applyAlignment="1">
      <alignment horizontal="right" wrapText="1"/>
    </xf>
    <xf numFmtId="168" fontId="20" fillId="2" borderId="73" xfId="64" applyNumberFormat="1" applyFont="1" applyFill="1" applyBorder="1" applyAlignment="1">
      <alignment horizontal="right" wrapText="1"/>
    </xf>
    <xf numFmtId="168" fontId="20" fillId="0" borderId="73" xfId="64" applyNumberFormat="1" applyFont="1" applyFill="1" applyBorder="1" applyAlignment="1">
      <alignment horizontal="right" wrapText="1"/>
    </xf>
    <xf numFmtId="171" fontId="20" fillId="35" borderId="73" xfId="52" applyNumberFormat="1" applyFont="1" applyFill="1" applyBorder="1" applyAlignment="1">
      <alignment horizontal="right" wrapText="1"/>
    </xf>
    <xf numFmtId="168" fontId="20" fillId="35" borderId="73" xfId="64" applyNumberFormat="1" applyFont="1" applyFill="1" applyBorder="1" applyAlignment="1">
      <alignment horizontal="right" wrapText="1"/>
    </xf>
    <xf numFmtId="171" fontId="20" fillId="4" borderId="73" xfId="52" applyNumberFormat="1" applyFont="1" applyFill="1" applyBorder="1" applyAlignment="1">
      <alignment horizontal="right" wrapText="1"/>
    </xf>
    <xf numFmtId="168" fontId="20" fillId="4" borderId="73" xfId="64" applyNumberFormat="1" applyFont="1" applyFill="1" applyBorder="1" applyAlignment="1">
      <alignment horizontal="right" wrapText="1"/>
    </xf>
    <xf numFmtId="171" fontId="20" fillId="36" borderId="73" xfId="52" applyNumberFormat="1" applyFont="1" applyFill="1" applyBorder="1" applyAlignment="1">
      <alignment horizontal="right" wrapText="1"/>
    </xf>
    <xf numFmtId="168" fontId="20" fillId="36" borderId="73" xfId="64" applyNumberFormat="1" applyFont="1" applyFill="1" applyBorder="1" applyAlignment="1">
      <alignment horizontal="right" wrapText="1"/>
    </xf>
    <xf numFmtId="168" fontId="20" fillId="0" borderId="74" xfId="64" applyNumberFormat="1" applyFont="1" applyFill="1" applyBorder="1" applyAlignment="1">
      <alignment horizontal="right" wrapText="1"/>
    </xf>
    <xf numFmtId="0" fontId="20" fillId="0" borderId="75" xfId="63" applyFont="1" applyFill="1" applyBorder="1" applyAlignment="1">
      <alignment horizontal="right" wrapText="1"/>
    </xf>
    <xf numFmtId="0" fontId="20" fillId="0" borderId="70" xfId="27" applyFont="1" applyFill="1" applyBorder="1" applyAlignment="1">
      <alignment wrapText="1"/>
    </xf>
    <xf numFmtId="171" fontId="20" fillId="2" borderId="70" xfId="52" applyNumberFormat="1" applyFont="1" applyFill="1" applyBorder="1" applyAlignment="1">
      <alignment horizontal="right" wrapText="1"/>
    </xf>
    <xf numFmtId="168" fontId="20" fillId="2" borderId="70" xfId="64" applyNumberFormat="1" applyFont="1" applyFill="1" applyBorder="1" applyAlignment="1">
      <alignment horizontal="right" wrapText="1"/>
    </xf>
    <xf numFmtId="171" fontId="20" fillId="35" borderId="70" xfId="52" applyNumberFormat="1" applyFont="1" applyFill="1" applyBorder="1" applyAlignment="1">
      <alignment horizontal="right" wrapText="1"/>
    </xf>
    <xf numFmtId="168" fontId="20" fillId="35" borderId="70" xfId="64" applyNumberFormat="1" applyFont="1" applyFill="1" applyBorder="1" applyAlignment="1">
      <alignment horizontal="right" wrapText="1"/>
    </xf>
    <xf numFmtId="171" fontId="20" fillId="4" borderId="70" xfId="52" applyNumberFormat="1" applyFont="1" applyFill="1" applyBorder="1" applyAlignment="1">
      <alignment horizontal="right" wrapText="1"/>
    </xf>
    <xf numFmtId="168" fontId="20" fillId="4" borderId="70" xfId="64" applyNumberFormat="1" applyFont="1" applyFill="1" applyBorder="1" applyAlignment="1">
      <alignment horizontal="right" wrapText="1"/>
    </xf>
    <xf numFmtId="168" fontId="20" fillId="0" borderId="76" xfId="64" applyNumberFormat="1" applyFont="1" applyFill="1" applyBorder="1" applyAlignment="1">
      <alignment horizontal="right" wrapText="1"/>
    </xf>
    <xf numFmtId="171" fontId="20" fillId="0" borderId="0" xfId="52" applyNumberFormat="1" applyFont="1" applyBorder="1"/>
    <xf numFmtId="0" fontId="62" fillId="0" borderId="0" xfId="63" applyBorder="1"/>
    <xf numFmtId="0" fontId="20" fillId="0" borderId="77" xfId="63" applyFont="1" applyFill="1" applyBorder="1" applyAlignment="1">
      <alignment horizontal="right" wrapText="1"/>
    </xf>
    <xf numFmtId="0" fontId="20" fillId="0" borderId="78" xfId="63" applyFont="1" applyFill="1" applyBorder="1" applyAlignment="1">
      <alignment horizontal="right" wrapText="1"/>
    </xf>
    <xf numFmtId="0" fontId="20" fillId="0" borderId="0" xfId="63" applyFont="1" applyFill="1" applyBorder="1" applyAlignment="1">
      <alignment horizontal="right" wrapText="1"/>
    </xf>
    <xf numFmtId="171" fontId="20" fillId="0" borderId="0" xfId="52" applyNumberFormat="1" applyFont="1" applyFill="1" applyBorder="1" applyAlignment="1">
      <alignment horizontal="right" wrapText="1"/>
    </xf>
    <xf numFmtId="171" fontId="20" fillId="2" borderId="0" xfId="52" applyNumberFormat="1" applyFont="1" applyFill="1" applyBorder="1" applyAlignment="1">
      <alignment horizontal="right" wrapText="1"/>
    </xf>
    <xf numFmtId="171" fontId="20" fillId="35" borderId="0" xfId="52" applyNumberFormat="1" applyFont="1" applyFill="1" applyBorder="1" applyAlignment="1">
      <alignment horizontal="right" wrapText="1"/>
    </xf>
    <xf numFmtId="171" fontId="20" fillId="4" borderId="0" xfId="52" applyNumberFormat="1" applyFont="1" applyFill="1" applyBorder="1" applyAlignment="1">
      <alignment horizontal="right" wrapText="1"/>
    </xf>
    <xf numFmtId="171" fontId="20" fillId="36" borderId="0" xfId="52" applyNumberFormat="1" applyFont="1" applyFill="1" applyBorder="1" applyAlignment="1">
      <alignment horizontal="right" wrapText="1"/>
    </xf>
    <xf numFmtId="0" fontId="20" fillId="0" borderId="2" xfId="63" applyFont="1" applyFill="1" applyBorder="1" applyAlignment="1">
      <alignment horizontal="right" wrapText="1"/>
    </xf>
    <xf numFmtId="0" fontId="20" fillId="0" borderId="3" xfId="27" applyFont="1" applyFill="1" applyBorder="1" applyAlignment="1">
      <alignment wrapText="1"/>
    </xf>
    <xf numFmtId="171" fontId="20" fillId="0" borderId="3" xfId="52" applyNumberFormat="1" applyFont="1" applyFill="1" applyBorder="1" applyAlignment="1">
      <alignment horizontal="right" wrapText="1"/>
    </xf>
    <xf numFmtId="171" fontId="20" fillId="2" borderId="3" xfId="52" applyNumberFormat="1" applyFont="1" applyFill="1" applyBorder="1" applyAlignment="1">
      <alignment horizontal="right" wrapText="1"/>
    </xf>
    <xf numFmtId="168" fontId="20" fillId="2" borderId="3" xfId="64" applyNumberFormat="1" applyFont="1" applyFill="1" applyBorder="1" applyAlignment="1">
      <alignment horizontal="right" wrapText="1"/>
    </xf>
    <xf numFmtId="168" fontId="20" fillId="0" borderId="3" xfId="64" applyNumberFormat="1" applyFont="1" applyFill="1" applyBorder="1" applyAlignment="1">
      <alignment horizontal="right" wrapText="1"/>
    </xf>
    <xf numFmtId="171" fontId="20" fillId="35" borderId="3" xfId="52" applyNumberFormat="1" applyFont="1" applyFill="1" applyBorder="1" applyAlignment="1">
      <alignment horizontal="right" wrapText="1"/>
    </xf>
    <xf numFmtId="168" fontId="20" fillId="35" borderId="3" xfId="64" applyNumberFormat="1" applyFont="1" applyFill="1" applyBorder="1" applyAlignment="1">
      <alignment horizontal="right" wrapText="1"/>
    </xf>
    <xf numFmtId="171" fontId="20" fillId="4" borderId="3" xfId="52" applyNumberFormat="1" applyFont="1" applyFill="1" applyBorder="1" applyAlignment="1">
      <alignment horizontal="right" wrapText="1"/>
    </xf>
    <xf numFmtId="168" fontId="20" fillId="4" borderId="3" xfId="64" applyNumberFormat="1" applyFont="1" applyFill="1" applyBorder="1" applyAlignment="1">
      <alignment horizontal="right" wrapText="1"/>
    </xf>
    <xf numFmtId="171" fontId="20" fillId="36" borderId="3" xfId="52" applyNumberFormat="1" applyFont="1" applyFill="1" applyBorder="1" applyAlignment="1">
      <alignment horizontal="right" wrapText="1"/>
    </xf>
    <xf numFmtId="168" fontId="20" fillId="36" borderId="3" xfId="64" applyNumberFormat="1" applyFont="1" applyFill="1" applyBorder="1" applyAlignment="1">
      <alignment horizontal="right" wrapText="1"/>
    </xf>
    <xf numFmtId="168" fontId="20" fillId="0" borderId="4" xfId="64" applyNumberFormat="1" applyFont="1" applyFill="1" applyBorder="1" applyAlignment="1">
      <alignment horizontal="right" wrapText="1"/>
    </xf>
    <xf numFmtId="0" fontId="55" fillId="0" borderId="0" xfId="63" applyFont="1"/>
    <xf numFmtId="0" fontId="66" fillId="0" borderId="0" xfId="14" applyFont="1" applyFill="1" applyAlignment="1">
      <alignment horizontal="center"/>
    </xf>
    <xf numFmtId="0" fontId="68" fillId="0" borderId="0" xfId="14" applyFont="1" applyFill="1" applyBorder="1" applyAlignment="1">
      <alignment horizontal="center" vertical="center" wrapText="1"/>
    </xf>
    <xf numFmtId="0" fontId="69" fillId="0" borderId="0" xfId="14" applyFont="1" applyFill="1"/>
    <xf numFmtId="0" fontId="69" fillId="0" borderId="0" xfId="14" applyFont="1" applyFill="1" applyBorder="1"/>
    <xf numFmtId="195" fontId="69" fillId="0" borderId="0" xfId="14" applyNumberFormat="1" applyFont="1" applyFill="1" applyAlignment="1">
      <alignment horizontal="center"/>
    </xf>
    <xf numFmtId="195" fontId="69" fillId="0" borderId="0" xfId="14" applyNumberFormat="1" applyFont="1" applyFill="1" applyBorder="1" applyAlignment="1">
      <alignment horizontal="center"/>
    </xf>
    <xf numFmtId="0" fontId="69" fillId="0" borderId="0" xfId="14" applyFont="1"/>
    <xf numFmtId="0" fontId="17" fillId="0" borderId="0" xfId="14" applyFont="1"/>
    <xf numFmtId="0" fontId="67" fillId="0" borderId="0" xfId="14" applyFont="1" applyFill="1" applyBorder="1" applyAlignment="1">
      <alignment wrapText="1"/>
    </xf>
    <xf numFmtId="0" fontId="10" fillId="0" borderId="0" xfId="8" applyFont="1" applyBorder="1"/>
    <xf numFmtId="0" fontId="51" fillId="0" borderId="0" xfId="0" applyFont="1" applyAlignment="1">
      <alignment horizontal="center" vertical="center"/>
    </xf>
    <xf numFmtId="0" fontId="47" fillId="0" borderId="0" xfId="67" applyFont="1"/>
    <xf numFmtId="0" fontId="48" fillId="0" borderId="0" xfId="67" applyFont="1"/>
    <xf numFmtId="43" fontId="47" fillId="0" borderId="0" xfId="67" applyNumberFormat="1" applyFont="1"/>
    <xf numFmtId="0" fontId="10" fillId="0" borderId="0" xfId="11" applyFont="1" applyAlignment="1">
      <alignment vertical="center"/>
    </xf>
    <xf numFmtId="167" fontId="13" fillId="0" borderId="0" xfId="2" applyNumberFormat="1" applyFont="1" applyAlignment="1">
      <alignment vertical="center"/>
    </xf>
    <xf numFmtId="9" fontId="13" fillId="0" borderId="0" xfId="2" applyNumberFormat="1" applyFont="1" applyAlignment="1">
      <alignment vertical="center"/>
    </xf>
    <xf numFmtId="168" fontId="71" fillId="0" borderId="0" xfId="10" applyNumberFormat="1" applyFont="1" applyFill="1" applyBorder="1" applyAlignment="1">
      <alignment horizontal="center" wrapText="1"/>
    </xf>
    <xf numFmtId="173" fontId="72" fillId="45" borderId="5" xfId="2" applyNumberFormat="1" applyFont="1" applyFill="1" applyBorder="1" applyAlignment="1">
      <alignment horizontal="center" vertical="justify"/>
    </xf>
    <xf numFmtId="0" fontId="34" fillId="26" borderId="5" xfId="11" applyFont="1" applyFill="1" applyBorder="1" applyAlignment="1">
      <alignment horizontal="left" vertical="justify" indent="1"/>
    </xf>
    <xf numFmtId="164" fontId="73" fillId="26" borderId="5" xfId="2" applyNumberFormat="1" applyFont="1" applyFill="1" applyBorder="1" applyAlignment="1">
      <alignment vertical="center"/>
    </xf>
    <xf numFmtId="0" fontId="34" fillId="24" borderId="5" xfId="11" applyFont="1" applyFill="1" applyBorder="1" applyAlignment="1">
      <alignment horizontal="left" vertical="justify" indent="1"/>
    </xf>
    <xf numFmtId="164" fontId="73" fillId="24" borderId="5" xfId="2" applyNumberFormat="1" applyFont="1" applyFill="1" applyBorder="1" applyAlignment="1">
      <alignment vertical="center"/>
    </xf>
    <xf numFmtId="192" fontId="70" fillId="45" borderId="5" xfId="2" applyNumberFormat="1" applyFont="1" applyFill="1" applyBorder="1" applyAlignment="1">
      <alignment vertical="center"/>
    </xf>
    <xf numFmtId="164" fontId="70" fillId="45" borderId="5" xfId="2" applyNumberFormat="1" applyFont="1" applyFill="1" applyBorder="1" applyAlignment="1">
      <alignment vertical="center"/>
    </xf>
    <xf numFmtId="188" fontId="70" fillId="45" borderId="5" xfId="2" applyNumberFormat="1" applyFont="1" applyFill="1" applyBorder="1" applyAlignment="1">
      <alignment vertical="center"/>
    </xf>
    <xf numFmtId="192" fontId="70" fillId="47" borderId="5" xfId="2" applyNumberFormat="1" applyFont="1" applyFill="1" applyBorder="1" applyAlignment="1">
      <alignment vertical="center"/>
    </xf>
    <xf numFmtId="0" fontId="70" fillId="47" borderId="5" xfId="11" applyFont="1" applyFill="1" applyBorder="1" applyAlignment="1">
      <alignment horizontal="center" vertical="justify"/>
    </xf>
    <xf numFmtId="197" fontId="73" fillId="26" borderId="5" xfId="2" applyNumberFormat="1" applyFont="1" applyFill="1" applyBorder="1" applyAlignment="1">
      <alignment horizontal="right" vertical="center"/>
    </xf>
    <xf numFmtId="197" fontId="73" fillId="26" borderId="5" xfId="2" applyNumberFormat="1" applyFont="1" applyFill="1" applyBorder="1" applyAlignment="1">
      <alignment vertical="center"/>
    </xf>
    <xf numFmtId="197" fontId="73" fillId="24" borderId="5" xfId="2" applyNumberFormat="1" applyFont="1" applyFill="1" applyBorder="1" applyAlignment="1">
      <alignment horizontal="right" vertical="center"/>
    </xf>
    <xf numFmtId="197" fontId="73" fillId="24" borderId="5" xfId="2" applyNumberFormat="1" applyFont="1" applyFill="1" applyBorder="1" applyAlignment="1">
      <alignment vertical="center"/>
    </xf>
    <xf numFmtId="168" fontId="10" fillId="0" borderId="0" xfId="0" applyNumberFormat="1" applyFont="1"/>
    <xf numFmtId="167" fontId="10" fillId="0" borderId="0" xfId="0" applyNumberFormat="1" applyFont="1"/>
    <xf numFmtId="0" fontId="78" fillId="9" borderId="5" xfId="0" applyFont="1" applyFill="1" applyBorder="1" applyAlignment="1">
      <alignment horizontal="center" vertical="center" wrapText="1"/>
    </xf>
    <xf numFmtId="0" fontId="78" fillId="8" borderId="5" xfId="0" applyFont="1" applyFill="1" applyBorder="1" applyAlignment="1">
      <alignment horizontal="center" vertical="center" wrapText="1"/>
    </xf>
    <xf numFmtId="0" fontId="78" fillId="3" borderId="5" xfId="0" applyFont="1" applyFill="1" applyBorder="1" applyAlignment="1">
      <alignment horizontal="center" vertical="center" wrapText="1"/>
    </xf>
    <xf numFmtId="0" fontId="21" fillId="0" borderId="0" xfId="14" applyFont="1" applyAlignment="1">
      <alignment horizontal="justify" vertical="top"/>
    </xf>
    <xf numFmtId="168" fontId="10" fillId="0" borderId="0" xfId="10" applyNumberFormat="1" applyFont="1"/>
    <xf numFmtId="9" fontId="10" fillId="0" borderId="0" xfId="10" applyFont="1"/>
    <xf numFmtId="0" fontId="80" fillId="3" borderId="7" xfId="0" applyFont="1" applyFill="1" applyBorder="1" applyAlignment="1">
      <alignment horizontal="center" vertical="center" wrapText="1"/>
    </xf>
    <xf numFmtId="0" fontId="84" fillId="0" borderId="0" xfId="11" applyFont="1" applyAlignment="1"/>
    <xf numFmtId="0" fontId="25" fillId="0" borderId="0" xfId="11" applyFont="1" applyAlignment="1">
      <alignment vertical="top" wrapText="1"/>
    </xf>
    <xf numFmtId="0" fontId="24" fillId="0" borderId="0" xfId="11" applyFont="1" applyAlignment="1">
      <alignment vertical="center" wrapText="1"/>
    </xf>
    <xf numFmtId="174" fontId="10" fillId="0" borderId="0" xfId="0" applyNumberFormat="1" applyFont="1"/>
    <xf numFmtId="164" fontId="10" fillId="0" borderId="0" xfId="0" applyNumberFormat="1" applyFont="1"/>
    <xf numFmtId="0" fontId="14" fillId="0" borderId="0" xfId="0" applyFont="1" applyAlignment="1">
      <alignment vertical="top"/>
    </xf>
    <xf numFmtId="165" fontId="10" fillId="0" borderId="0" xfId="0" applyNumberFormat="1" applyFont="1"/>
    <xf numFmtId="0" fontId="46" fillId="0" borderId="0" xfId="0" applyFont="1" applyBorder="1" applyAlignment="1"/>
    <xf numFmtId="0" fontId="11" fillId="0" borderId="0" xfId="0" applyFont="1" applyBorder="1"/>
    <xf numFmtId="165" fontId="10" fillId="0" borderId="0" xfId="2" applyNumberFormat="1" applyFont="1" applyBorder="1"/>
    <xf numFmtId="0" fontId="41" fillId="0" borderId="0" xfId="0" applyFont="1" applyAlignment="1"/>
    <xf numFmtId="165" fontId="14" fillId="0" borderId="0" xfId="2" applyNumberFormat="1" applyFont="1" applyBorder="1"/>
    <xf numFmtId="0" fontId="10" fillId="0" borderId="0" xfId="0" applyFont="1" applyBorder="1"/>
    <xf numFmtId="165" fontId="10" fillId="0" borderId="0" xfId="2" applyNumberFormat="1" applyFont="1" applyFill="1" applyBorder="1" applyAlignment="1">
      <alignment horizontal="center" vertical="center"/>
    </xf>
    <xf numFmtId="180" fontId="14" fillId="0" borderId="0" xfId="0" applyNumberFormat="1" applyFont="1"/>
    <xf numFmtId="176" fontId="10" fillId="0" borderId="0" xfId="2" applyNumberFormat="1" applyFont="1"/>
    <xf numFmtId="167" fontId="10" fillId="0" borderId="0" xfId="11" applyNumberFormat="1" applyFont="1"/>
    <xf numFmtId="10" fontId="10" fillId="0" borderId="0" xfId="11" applyNumberFormat="1" applyFont="1"/>
    <xf numFmtId="0" fontId="10" fillId="0" borderId="80" xfId="11" applyFont="1" applyBorder="1"/>
    <xf numFmtId="0" fontId="10" fillId="0" borderId="81" xfId="11" applyFont="1" applyBorder="1"/>
    <xf numFmtId="0" fontId="10" fillId="0" borderId="82" xfId="11" applyFont="1" applyBorder="1"/>
    <xf numFmtId="0" fontId="10" fillId="0" borderId="83" xfId="11" applyFont="1" applyBorder="1"/>
    <xf numFmtId="0" fontId="10" fillId="0" borderId="0" xfId="11" applyFont="1" applyBorder="1"/>
    <xf numFmtId="0" fontId="10" fillId="0" borderId="84" xfId="11" applyFont="1" applyBorder="1"/>
    <xf numFmtId="0" fontId="10" fillId="0" borderId="0" xfId="11" applyFont="1" applyFill="1"/>
    <xf numFmtId="166" fontId="10" fillId="0" borderId="0" xfId="11" applyNumberFormat="1" applyFont="1"/>
    <xf numFmtId="0" fontId="10" fillId="0" borderId="85" xfId="11" applyFont="1" applyBorder="1"/>
    <xf numFmtId="0" fontId="10" fillId="0" borderId="86" xfId="11" applyFont="1" applyBorder="1"/>
    <xf numFmtId="0" fontId="10" fillId="0" borderId="87" xfId="11" applyFont="1" applyBorder="1"/>
    <xf numFmtId="0" fontId="87" fillId="0" borderId="0" xfId="0" applyFont="1" applyAlignment="1"/>
    <xf numFmtId="173" fontId="88" fillId="7" borderId="5" xfId="2" applyNumberFormat="1" applyFont="1" applyFill="1" applyBorder="1" applyAlignment="1">
      <alignment horizontal="right" vertical="center" indent="1"/>
    </xf>
    <xf numFmtId="0" fontId="86" fillId="0" borderId="0" xfId="0" applyFont="1" applyAlignment="1"/>
    <xf numFmtId="173" fontId="10" fillId="0" borderId="0" xfId="0" applyNumberFormat="1" applyFont="1"/>
    <xf numFmtId="183" fontId="10" fillId="0" borderId="0" xfId="0" applyNumberFormat="1" applyFont="1"/>
    <xf numFmtId="167" fontId="10" fillId="0" borderId="0" xfId="0" applyNumberFormat="1" applyFont="1" applyAlignment="1">
      <alignment vertical="center"/>
    </xf>
    <xf numFmtId="0" fontId="41" fillId="0" borderId="0" xfId="0" applyFont="1" applyAlignment="1">
      <alignment horizontal="justify" vertical="top"/>
    </xf>
    <xf numFmtId="0" fontId="44" fillId="0" borderId="0" xfId="11" applyFont="1" applyAlignment="1">
      <alignment wrapText="1"/>
    </xf>
    <xf numFmtId="0" fontId="14" fillId="0" borderId="0" xfId="11" applyFont="1" applyAlignment="1">
      <alignment vertical="center"/>
    </xf>
    <xf numFmtId="0" fontId="44" fillId="0" borderId="0" xfId="11" applyFont="1" applyAlignment="1">
      <alignment vertical="center"/>
    </xf>
    <xf numFmtId="0" fontId="44" fillId="0" borderId="0" xfId="11" applyFont="1" applyAlignment="1">
      <alignment vertical="center" wrapText="1"/>
    </xf>
    <xf numFmtId="0" fontId="86" fillId="0" borderId="0" xfId="0" applyFont="1" applyAlignment="1">
      <alignment vertical="top"/>
    </xf>
    <xf numFmtId="0" fontId="10" fillId="0" borderId="11" xfId="0" applyFont="1" applyBorder="1" applyAlignment="1">
      <alignment vertical="center" wrapText="1"/>
    </xf>
    <xf numFmtId="0" fontId="10" fillId="0" borderId="0" xfId="0" applyFont="1" applyBorder="1" applyAlignment="1">
      <alignment vertical="center" wrapText="1"/>
    </xf>
    <xf numFmtId="0" fontId="44" fillId="0" borderId="0" xfId="11" applyFont="1" applyAlignment="1">
      <alignment horizontal="justify" vertical="center" wrapText="1"/>
    </xf>
    <xf numFmtId="0" fontId="41" fillId="0" borderId="0" xfId="0" applyFont="1" applyAlignment="1">
      <alignment vertical="top"/>
    </xf>
    <xf numFmtId="0" fontId="10" fillId="0" borderId="0" xfId="14" applyFont="1" applyBorder="1"/>
    <xf numFmtId="0" fontId="89" fillId="0" borderId="0" xfId="14" applyFont="1" applyBorder="1" applyAlignment="1" applyProtection="1">
      <alignment vertical="center" wrapText="1"/>
      <protection locked="0"/>
    </xf>
    <xf numFmtId="0" fontId="10" fillId="0" borderId="0" xfId="14" applyFont="1" applyBorder="1" applyProtection="1">
      <protection locked="0"/>
    </xf>
    <xf numFmtId="0" fontId="10" fillId="0" borderId="0" xfId="14" applyFont="1" applyProtection="1">
      <protection locked="0"/>
    </xf>
    <xf numFmtId="172" fontId="10" fillId="0" borderId="0" xfId="23" applyNumberFormat="1" applyFont="1"/>
    <xf numFmtId="172" fontId="13" fillId="0" borderId="0" xfId="23" applyNumberFormat="1" applyFont="1"/>
    <xf numFmtId="172" fontId="61" fillId="0" borderId="0" xfId="23" applyNumberFormat="1" applyFont="1" applyAlignment="1">
      <alignment horizontal="center"/>
    </xf>
    <xf numFmtId="172" fontId="19" fillId="0" borderId="0" xfId="23" applyNumberFormat="1" applyFont="1"/>
    <xf numFmtId="172" fontId="90" fillId="0" borderId="0" xfId="23" applyNumberFormat="1" applyFont="1"/>
    <xf numFmtId="0" fontId="47" fillId="0" borderId="0" xfId="34" applyFont="1"/>
    <xf numFmtId="43" fontId="10" fillId="0" borderId="0" xfId="14" applyNumberFormat="1" applyFont="1"/>
    <xf numFmtId="0" fontId="10" fillId="0" borderId="130" xfId="14" applyFont="1" applyBorder="1"/>
    <xf numFmtId="0" fontId="10" fillId="0" borderId="131" xfId="14" applyFont="1" applyBorder="1"/>
    <xf numFmtId="166" fontId="10" fillId="0" borderId="0" xfId="14" applyNumberFormat="1" applyFont="1"/>
    <xf numFmtId="0" fontId="10" fillId="0" borderId="132" xfId="14" applyFont="1" applyBorder="1"/>
    <xf numFmtId="0" fontId="10" fillId="0" borderId="133" xfId="14" applyFont="1" applyBorder="1"/>
    <xf numFmtId="0" fontId="10" fillId="0" borderId="134" xfId="14" applyFont="1" applyBorder="1"/>
    <xf numFmtId="0" fontId="10" fillId="0" borderId="0" xfId="0" applyFont="1" applyAlignment="1">
      <alignment horizontal="centerContinuous" vertical="center"/>
    </xf>
    <xf numFmtId="0" fontId="91" fillId="0" borderId="0" xfId="0" applyFont="1" applyAlignment="1">
      <alignment vertical="center"/>
    </xf>
    <xf numFmtId="178" fontId="10" fillId="0" borderId="0" xfId="0" applyNumberFormat="1" applyFont="1"/>
    <xf numFmtId="0" fontId="10" fillId="0" borderId="0" xfId="7" applyFont="1"/>
    <xf numFmtId="0" fontId="23" fillId="0" borderId="0" xfId="0" applyFont="1" applyAlignment="1">
      <alignment horizontal="centerContinuous" vertical="center"/>
    </xf>
    <xf numFmtId="43" fontId="10" fillId="0" borderId="0" xfId="0" applyNumberFormat="1" applyFont="1"/>
    <xf numFmtId="0" fontId="10" fillId="0" borderId="30" xfId="14" applyFont="1" applyBorder="1"/>
    <xf numFmtId="0" fontId="10" fillId="0" borderId="31" xfId="14" applyFont="1" applyBorder="1"/>
    <xf numFmtId="0" fontId="10" fillId="0" borderId="32" xfId="14" applyFont="1" applyBorder="1"/>
    <xf numFmtId="0" fontId="10" fillId="0" borderId="33" xfId="14" applyFont="1" applyBorder="1"/>
    <xf numFmtId="0" fontId="10" fillId="0" borderId="34" xfId="14" applyFont="1" applyBorder="1"/>
    <xf numFmtId="0" fontId="10" fillId="0" borderId="0" xfId="22" applyFont="1"/>
    <xf numFmtId="176" fontId="10" fillId="0" borderId="0" xfId="0" applyNumberFormat="1" applyFont="1"/>
    <xf numFmtId="0" fontId="46" fillId="0" borderId="0" xfId="0" applyFont="1" applyBorder="1" applyAlignment="1">
      <alignment horizontal="justify" vertical="top" wrapText="1"/>
    </xf>
    <xf numFmtId="165" fontId="11" fillId="0" borderId="0" xfId="2" applyNumberFormat="1" applyFont="1" applyFill="1"/>
    <xf numFmtId="165" fontId="10" fillId="0" borderId="0" xfId="2" applyNumberFormat="1" applyFont="1" applyFill="1"/>
    <xf numFmtId="0" fontId="10" fillId="0" borderId="0" xfId="6" applyFont="1" applyFill="1" applyAlignment="1">
      <alignment vertical="top"/>
    </xf>
    <xf numFmtId="43" fontId="10" fillId="0" borderId="0" xfId="6" applyNumberFormat="1" applyFont="1" applyFill="1" applyAlignment="1">
      <alignment vertical="top"/>
    </xf>
    <xf numFmtId="184" fontId="10" fillId="0" borderId="0" xfId="6" applyNumberFormat="1" applyFont="1" applyFill="1" applyAlignment="1">
      <alignment vertical="top"/>
    </xf>
    <xf numFmtId="165" fontId="10" fillId="0" borderId="0" xfId="0" applyNumberFormat="1" applyFont="1" applyAlignment="1">
      <alignment vertical="center"/>
    </xf>
    <xf numFmtId="0" fontId="10" fillId="0" borderId="0" xfId="14" applyFont="1" applyFill="1"/>
    <xf numFmtId="171" fontId="10" fillId="0" borderId="0" xfId="31" applyNumberFormat="1" applyFont="1" applyAlignment="1">
      <alignment vertical="center"/>
    </xf>
    <xf numFmtId="43" fontId="10" fillId="0" borderId="0" xfId="2" applyFont="1" applyAlignment="1">
      <alignment vertical="center"/>
    </xf>
    <xf numFmtId="169" fontId="10" fillId="0" borderId="0" xfId="31" applyNumberFormat="1" applyFont="1" applyAlignment="1">
      <alignment vertical="center"/>
    </xf>
    <xf numFmtId="168" fontId="10" fillId="0" borderId="0" xfId="29" applyNumberFormat="1" applyFont="1" applyAlignment="1">
      <alignment vertical="center"/>
    </xf>
    <xf numFmtId="191" fontId="10" fillId="0" borderId="0" xfId="31" applyNumberFormat="1" applyFont="1" applyAlignment="1">
      <alignment vertical="center"/>
    </xf>
    <xf numFmtId="0" fontId="93" fillId="0" borderId="0" xfId="0" applyFont="1" applyFill="1" applyAlignment="1">
      <alignment vertical="center"/>
    </xf>
    <xf numFmtId="0" fontId="94" fillId="0" borderId="0" xfId="0" applyFont="1" applyFill="1" applyAlignment="1">
      <alignment horizontal="centerContinuous" vertical="center"/>
    </xf>
    <xf numFmtId="0" fontId="93" fillId="0" borderId="0" xfId="0" applyFont="1" applyFill="1" applyAlignment="1">
      <alignment horizontal="centerContinuous" vertical="center"/>
    </xf>
    <xf numFmtId="0" fontId="93" fillId="0" borderId="0" xfId="0" applyFont="1" applyFill="1"/>
    <xf numFmtId="0" fontId="95" fillId="0" borderId="0" xfId="0" applyFont="1" applyAlignment="1">
      <alignment vertical="center"/>
    </xf>
    <xf numFmtId="0" fontId="96" fillId="0" borderId="0" xfId="0" applyFont="1"/>
    <xf numFmtId="0" fontId="96" fillId="0" borderId="0" xfId="0" applyFont="1" applyAlignment="1">
      <alignment vertical="center"/>
    </xf>
    <xf numFmtId="0" fontId="96" fillId="0" borderId="0" xfId="0" applyFont="1" applyAlignment="1">
      <alignment wrapText="1"/>
    </xf>
    <xf numFmtId="0" fontId="79" fillId="0" borderId="0" xfId="0" applyFont="1"/>
    <xf numFmtId="0" fontId="98" fillId="0" borderId="0" xfId="0" applyFont="1"/>
    <xf numFmtId="0" fontId="79" fillId="0" borderId="0" xfId="0" applyFont="1" applyAlignment="1"/>
    <xf numFmtId="0" fontId="103" fillId="0" borderId="0" xfId="0" applyFont="1"/>
    <xf numFmtId="0" fontId="79" fillId="0" borderId="0" xfId="0" applyFont="1" applyAlignment="1">
      <alignment vertical="top"/>
    </xf>
    <xf numFmtId="173" fontId="96" fillId="0" borderId="0" xfId="0" applyNumberFormat="1" applyFont="1" applyAlignment="1">
      <alignment vertical="center"/>
    </xf>
    <xf numFmtId="165" fontId="105" fillId="0" borderId="0" xfId="2" applyNumberFormat="1" applyFont="1" applyFill="1" applyBorder="1" applyAlignment="1">
      <alignment vertical="top"/>
    </xf>
    <xf numFmtId="0" fontId="76" fillId="0" borderId="0" xfId="0" applyFont="1" applyBorder="1" applyAlignment="1">
      <alignment horizontal="justify" vertical="top" wrapText="1"/>
    </xf>
    <xf numFmtId="0" fontId="96" fillId="0" borderId="0" xfId="0" applyFont="1" applyFill="1"/>
    <xf numFmtId="0" fontId="79" fillId="0" borderId="0" xfId="0" applyFont="1" applyAlignment="1">
      <alignment vertical="center"/>
    </xf>
    <xf numFmtId="0" fontId="107" fillId="0" borderId="0" xfId="0" applyFont="1" applyAlignment="1"/>
    <xf numFmtId="165" fontId="79" fillId="0" borderId="0" xfId="2" applyNumberFormat="1" applyFont="1" applyBorder="1"/>
    <xf numFmtId="0" fontId="108" fillId="0" borderId="0" xfId="0" applyFont="1"/>
    <xf numFmtId="0" fontId="109" fillId="0" borderId="0" xfId="0" applyFont="1" applyAlignment="1">
      <alignment horizontal="left" vertical="top"/>
    </xf>
    <xf numFmtId="4" fontId="96" fillId="0" borderId="0" xfId="0" applyNumberFormat="1" applyFont="1"/>
    <xf numFmtId="0" fontId="110" fillId="0" borderId="0" xfId="0" applyFont="1"/>
    <xf numFmtId="0" fontId="74" fillId="0" borderId="0" xfId="0" applyFont="1"/>
    <xf numFmtId="0" fontId="74" fillId="0" borderId="0" xfId="0" applyFont="1" applyAlignment="1">
      <alignment vertical="top"/>
    </xf>
    <xf numFmtId="0" fontId="93" fillId="0" borderId="0" xfId="14" applyFont="1" applyFill="1"/>
    <xf numFmtId="0" fontId="94" fillId="0" borderId="0" xfId="14" applyFont="1" applyFill="1" applyAlignment="1">
      <alignment horizontal="centerContinuous" vertical="center"/>
    </xf>
    <xf numFmtId="0" fontId="93" fillId="0" borderId="0" xfId="14" applyFont="1" applyFill="1" applyAlignment="1">
      <alignment horizontal="centerContinuous" vertical="center"/>
    </xf>
    <xf numFmtId="0" fontId="96" fillId="0" borderId="0" xfId="14" applyFont="1"/>
    <xf numFmtId="0" fontId="113" fillId="0" borderId="0" xfId="0" applyFont="1" applyAlignment="1">
      <alignment vertical="center"/>
    </xf>
    <xf numFmtId="0" fontId="114" fillId="0" borderId="0" xfId="0" applyFont="1" applyAlignment="1">
      <alignment vertical="center"/>
    </xf>
    <xf numFmtId="43" fontId="115" fillId="0" borderId="0" xfId="14" applyNumberFormat="1" applyFont="1"/>
    <xf numFmtId="3" fontId="116" fillId="0" borderId="0" xfId="14" applyNumberFormat="1" applyFont="1"/>
    <xf numFmtId="0" fontId="116" fillId="0" borderId="0" xfId="14" applyFont="1"/>
    <xf numFmtId="0" fontId="95" fillId="0" borderId="0" xfId="14" applyFont="1"/>
    <xf numFmtId="0" fontId="96" fillId="11" borderId="5" xfId="11" applyFont="1" applyFill="1" applyBorder="1" applyAlignment="1">
      <alignment horizontal="center" vertical="center" wrapText="1"/>
    </xf>
    <xf numFmtId="3" fontId="96" fillId="0" borderId="0" xfId="0" applyNumberFormat="1" applyFont="1"/>
    <xf numFmtId="0" fontId="103" fillId="0" borderId="0" xfId="0" applyFont="1" applyAlignment="1">
      <alignment vertical="center"/>
    </xf>
    <xf numFmtId="165" fontId="103" fillId="0" borderId="0" xfId="0" applyNumberFormat="1" applyFont="1"/>
    <xf numFmtId="164" fontId="96" fillId="0" borderId="0" xfId="2" applyNumberFormat="1" applyFont="1" applyAlignment="1">
      <alignment vertical="center"/>
    </xf>
    <xf numFmtId="172" fontId="93" fillId="0" borderId="0" xfId="28" applyFont="1" applyFill="1"/>
    <xf numFmtId="172" fontId="93" fillId="0" borderId="0" xfId="28" applyFont="1" applyFill="1" applyBorder="1"/>
    <xf numFmtId="172" fontId="96" fillId="0" borderId="0" xfId="28" applyFont="1"/>
    <xf numFmtId="0" fontId="122" fillId="0" borderId="47" xfId="14" applyFont="1" applyFill="1" applyBorder="1" applyAlignment="1">
      <alignment horizontal="center" vertical="center" wrapText="1"/>
    </xf>
    <xf numFmtId="0" fontId="123" fillId="0" borderId="47" xfId="14" applyFont="1" applyFill="1" applyBorder="1" applyAlignment="1">
      <alignment horizontal="center" wrapText="1"/>
    </xf>
    <xf numFmtId="172" fontId="123" fillId="0" borderId="47" xfId="28" applyFont="1" applyFill="1" applyBorder="1" applyAlignment="1">
      <alignment horizontal="center" vertical="top" wrapText="1"/>
    </xf>
    <xf numFmtId="172" fontId="103" fillId="11" borderId="5" xfId="28" applyNumberFormat="1" applyFont="1" applyFill="1" applyBorder="1" applyAlignment="1" applyProtection="1">
      <alignment horizontal="left" vertical="center"/>
    </xf>
    <xf numFmtId="164" fontId="103" fillId="0" borderId="47" xfId="2" applyNumberFormat="1" applyFont="1" applyFill="1" applyBorder="1" applyAlignment="1">
      <alignment vertical="center"/>
    </xf>
    <xf numFmtId="172" fontId="124" fillId="22" borderId="5" xfId="28" applyNumberFormat="1" applyFont="1" applyFill="1" applyBorder="1" applyAlignment="1" applyProtection="1">
      <alignment horizontal="center" vertical="center"/>
    </xf>
    <xf numFmtId="164" fontId="123" fillId="0" borderId="47" xfId="2" applyNumberFormat="1" applyFont="1" applyFill="1" applyBorder="1" applyAlignment="1">
      <alignment vertical="center"/>
    </xf>
    <xf numFmtId="0" fontId="125" fillId="0" borderId="0" xfId="11" applyFont="1" applyBorder="1" applyAlignment="1">
      <alignment vertical="center"/>
    </xf>
    <xf numFmtId="0" fontId="93" fillId="0" borderId="0" xfId="9" applyFont="1" applyFill="1" applyAlignment="1">
      <alignment vertical="center"/>
    </xf>
    <xf numFmtId="0" fontId="94" fillId="0" borderId="0" xfId="9" applyFont="1" applyFill="1" applyAlignment="1">
      <alignment horizontal="centerContinuous" vertical="center"/>
    </xf>
    <xf numFmtId="0" fontId="93" fillId="0" borderId="0" xfId="9" applyFont="1" applyFill="1" applyAlignment="1">
      <alignment horizontal="centerContinuous" vertical="center"/>
    </xf>
    <xf numFmtId="0" fontId="96" fillId="0" borderId="0" xfId="9" applyFont="1" applyAlignment="1">
      <alignment vertical="center"/>
    </xf>
    <xf numFmtId="0" fontId="127" fillId="0" borderId="0" xfId="14" applyFont="1" applyAlignment="1">
      <alignment horizontal="justify" vertical="center"/>
    </xf>
    <xf numFmtId="0" fontId="129" fillId="0" borderId="0" xfId="14" applyFont="1" applyAlignment="1">
      <alignment vertical="center"/>
    </xf>
    <xf numFmtId="0" fontId="130" fillId="0" borderId="0" xfId="9" applyFont="1" applyAlignment="1">
      <alignment vertical="center" wrapText="1"/>
    </xf>
    <xf numFmtId="0" fontId="96" fillId="0" borderId="25" xfId="9" applyFont="1" applyBorder="1" applyAlignment="1">
      <alignment vertical="center"/>
    </xf>
    <xf numFmtId="0" fontId="96" fillId="0" borderId="0" xfId="9" applyFont="1" applyBorder="1" applyAlignment="1">
      <alignment vertical="center"/>
    </xf>
    <xf numFmtId="0" fontId="96" fillId="0" borderId="26" xfId="9" applyFont="1" applyBorder="1" applyAlignment="1">
      <alignment vertical="center"/>
    </xf>
    <xf numFmtId="0" fontId="96" fillId="0" borderId="56" xfId="9" applyFont="1" applyBorder="1" applyAlignment="1">
      <alignment vertical="center"/>
    </xf>
    <xf numFmtId="0" fontId="96" fillId="0" borderId="57" xfId="9" applyFont="1" applyBorder="1" applyAlignment="1">
      <alignment vertical="center"/>
    </xf>
    <xf numFmtId="0" fontId="109" fillId="0" borderId="25" xfId="9" applyFont="1" applyBorder="1" applyAlignment="1">
      <alignment vertical="center"/>
    </xf>
    <xf numFmtId="0" fontId="109" fillId="0" borderId="0" xfId="9" applyFont="1" applyBorder="1" applyAlignment="1">
      <alignment vertical="center"/>
    </xf>
    <xf numFmtId="0" fontId="96" fillId="0" borderId="27" xfId="9" applyFont="1" applyBorder="1" applyAlignment="1">
      <alignment vertical="center"/>
    </xf>
    <xf numFmtId="0" fontId="96" fillId="0" borderId="28" xfId="9" applyFont="1" applyBorder="1" applyAlignment="1">
      <alignment vertical="center"/>
    </xf>
    <xf numFmtId="0" fontId="96" fillId="0" borderId="29" xfId="9" applyFont="1" applyBorder="1" applyAlignment="1">
      <alignment vertical="center"/>
    </xf>
    <xf numFmtId="0" fontId="96" fillId="0" borderId="58" xfId="9" applyFont="1" applyBorder="1" applyAlignment="1">
      <alignment vertical="center"/>
    </xf>
    <xf numFmtId="0" fontId="96" fillId="0" borderId="59" xfId="9" applyFont="1" applyBorder="1" applyAlignment="1">
      <alignment vertical="center"/>
    </xf>
    <xf numFmtId="0" fontId="96" fillId="0" borderId="60" xfId="9" applyFont="1" applyBorder="1" applyAlignment="1">
      <alignment vertical="center"/>
    </xf>
    <xf numFmtId="0" fontId="132" fillId="0" borderId="0" xfId="9" applyFont="1" applyAlignment="1">
      <alignment vertical="center" wrapText="1"/>
    </xf>
    <xf numFmtId="0" fontId="133" fillId="0" borderId="0" xfId="67" applyFont="1"/>
    <xf numFmtId="0" fontId="133" fillId="0" borderId="25" xfId="67" applyFont="1" applyBorder="1"/>
    <xf numFmtId="0" fontId="133" fillId="0" borderId="0" xfId="67" applyFont="1" applyBorder="1"/>
    <xf numFmtId="0" fontId="133" fillId="0" borderId="26" xfId="67" applyFont="1" applyBorder="1"/>
    <xf numFmtId="0" fontId="133" fillId="0" borderId="27" xfId="67" applyFont="1" applyBorder="1"/>
    <xf numFmtId="0" fontId="133" fillId="0" borderId="28" xfId="67" applyFont="1" applyBorder="1"/>
    <xf numFmtId="0" fontId="133" fillId="0" borderId="29" xfId="67" applyFont="1" applyBorder="1"/>
    <xf numFmtId="0" fontId="79" fillId="0" borderId="0" xfId="14" applyFont="1" applyAlignment="1">
      <alignment vertical="center"/>
    </xf>
    <xf numFmtId="0" fontId="134" fillId="0" borderId="0" xfId="14" applyFont="1"/>
    <xf numFmtId="0" fontId="114" fillId="0" borderId="0" xfId="11" applyFont="1" applyAlignment="1">
      <alignment vertical="center" wrapText="1"/>
    </xf>
    <xf numFmtId="0" fontId="109" fillId="0" borderId="0" xfId="0" applyFont="1"/>
    <xf numFmtId="0" fontId="94" fillId="0" borderId="0" xfId="0" applyFont="1" applyFill="1" applyAlignment="1">
      <alignment horizontal="center" vertical="center"/>
    </xf>
    <xf numFmtId="0" fontId="93" fillId="0" borderId="0" xfId="0" applyFont="1" applyFill="1" applyAlignment="1">
      <alignment horizontal="center" vertical="center"/>
    </xf>
    <xf numFmtId="0" fontId="135" fillId="0" borderId="0" xfId="0" applyFont="1" applyAlignment="1">
      <alignment vertical="top"/>
    </xf>
    <xf numFmtId="164" fontId="93" fillId="0" borderId="0" xfId="2" applyNumberFormat="1" applyFont="1" applyFill="1" applyAlignment="1">
      <alignment horizontal="centerContinuous" vertical="center"/>
    </xf>
    <xf numFmtId="0" fontId="96" fillId="0" borderId="11" xfId="0" applyFont="1" applyBorder="1" applyAlignment="1">
      <alignment vertical="center" wrapText="1"/>
    </xf>
    <xf numFmtId="0" fontId="96" fillId="0" borderId="0" xfId="0" applyFont="1" applyBorder="1" applyAlignment="1">
      <alignment vertical="center" wrapText="1"/>
    </xf>
    <xf numFmtId="0" fontId="114" fillId="0" borderId="0" xfId="11" applyFont="1" applyAlignment="1">
      <alignment horizontal="justify" vertical="center" wrapText="1"/>
    </xf>
    <xf numFmtId="164" fontId="79" fillId="0" borderId="0" xfId="2" applyNumberFormat="1" applyFont="1"/>
    <xf numFmtId="3" fontId="79" fillId="0" borderId="0" xfId="0" applyNumberFormat="1" applyFont="1"/>
    <xf numFmtId="0" fontId="109" fillId="0" borderId="0" xfId="0" applyFont="1" applyAlignment="1"/>
    <xf numFmtId="177" fontId="96" fillId="0" borderId="0" xfId="0" applyNumberFormat="1" applyFont="1"/>
    <xf numFmtId="0" fontId="107" fillId="0" borderId="0" xfId="0" applyFont="1" applyAlignment="1">
      <alignment vertical="top"/>
    </xf>
    <xf numFmtId="172" fontId="96" fillId="0" borderId="0" xfId="23" applyNumberFormat="1" applyFont="1"/>
    <xf numFmtId="172" fontId="99" fillId="0" borderId="0" xfId="23" applyNumberFormat="1" applyFont="1"/>
    <xf numFmtId="172" fontId="136" fillId="0" borderId="0" xfId="23" applyNumberFormat="1" applyFont="1" applyAlignment="1">
      <alignment horizontal="center"/>
    </xf>
    <xf numFmtId="172" fontId="98" fillId="0" borderId="0" xfId="23" applyNumberFormat="1" applyFont="1"/>
    <xf numFmtId="172" fontId="137" fillId="0" borderId="0" xfId="23" applyNumberFormat="1" applyFont="1"/>
    <xf numFmtId="172" fontId="79" fillId="0" borderId="0" xfId="23" applyNumberFormat="1" applyFont="1"/>
    <xf numFmtId="0" fontId="96" fillId="0" borderId="0" xfId="5" applyFont="1" applyAlignment="1">
      <alignment vertical="center"/>
    </xf>
    <xf numFmtId="0" fontId="96" fillId="0" borderId="0" xfId="5" applyFont="1" applyFill="1" applyAlignment="1">
      <alignment vertical="center"/>
    </xf>
    <xf numFmtId="171" fontId="139" fillId="0" borderId="0" xfId="3" applyNumberFormat="1" applyFont="1" applyBorder="1" applyAlignment="1">
      <alignment vertical="center"/>
    </xf>
    <xf numFmtId="173" fontId="140" fillId="26" borderId="5" xfId="2" applyNumberFormat="1" applyFont="1" applyFill="1" applyBorder="1" applyAlignment="1">
      <alignment horizontal="right" vertical="center"/>
    </xf>
    <xf numFmtId="173" fontId="140" fillId="24" borderId="5" xfId="2" applyNumberFormat="1" applyFont="1" applyFill="1" applyBorder="1" applyAlignment="1">
      <alignment horizontal="right" vertical="center"/>
    </xf>
    <xf numFmtId="179" fontId="96" fillId="0" borderId="0" xfId="0" applyNumberFormat="1" applyFont="1"/>
    <xf numFmtId="178" fontId="96" fillId="0" borderId="0" xfId="0" applyNumberFormat="1" applyFont="1"/>
    <xf numFmtId="0" fontId="140" fillId="26" borderId="5" xfId="11" applyFont="1" applyFill="1" applyBorder="1" applyAlignment="1">
      <alignment horizontal="left" vertical="justify" indent="1"/>
    </xf>
    <xf numFmtId="0" fontId="140" fillId="24" borderId="5" xfId="11" applyFont="1" applyFill="1" applyBorder="1" applyAlignment="1">
      <alignment horizontal="left" vertical="justify" indent="1"/>
    </xf>
    <xf numFmtId="14" fontId="79" fillId="0" borderId="0" xfId="0" applyNumberFormat="1" applyFont="1"/>
    <xf numFmtId="0" fontId="142" fillId="0" borderId="0" xfId="0" applyFont="1" applyAlignment="1">
      <alignment vertical="center"/>
    </xf>
    <xf numFmtId="165" fontId="96" fillId="0" borderId="0" xfId="0" applyNumberFormat="1" applyFont="1"/>
    <xf numFmtId="0" fontId="93" fillId="0" borderId="0" xfId="7" applyFont="1" applyFill="1"/>
    <xf numFmtId="0" fontId="94" fillId="0" borderId="0" xfId="7" applyFont="1" applyFill="1" applyAlignment="1">
      <alignment horizontal="centerContinuous" vertical="center"/>
    </xf>
    <xf numFmtId="165" fontId="94" fillId="0" borderId="0" xfId="2" applyNumberFormat="1" applyFont="1" applyFill="1" applyAlignment="1">
      <alignment horizontal="centerContinuous" vertical="center"/>
    </xf>
    <xf numFmtId="0" fontId="103" fillId="0" borderId="0" xfId="7" applyFont="1"/>
    <xf numFmtId="0" fontId="96" fillId="0" borderId="0" xfId="7" applyFont="1"/>
    <xf numFmtId="196" fontId="140" fillId="26" borderId="5" xfId="2" applyNumberFormat="1" applyFont="1" applyFill="1" applyBorder="1" applyAlignment="1">
      <alignment horizontal="center" vertical="center"/>
    </xf>
    <xf numFmtId="196" fontId="140" fillId="26" borderId="5" xfId="2" applyNumberFormat="1" applyFont="1" applyFill="1" applyBorder="1" applyAlignment="1">
      <alignment horizontal="right" vertical="center"/>
    </xf>
    <xf numFmtId="187" fontId="140" fillId="26" borderId="5" xfId="2" applyNumberFormat="1" applyFont="1" applyFill="1" applyBorder="1" applyAlignment="1">
      <alignment horizontal="center" vertical="center"/>
    </xf>
    <xf numFmtId="173" fontId="140" fillId="26" borderId="5" xfId="2" applyNumberFormat="1" applyFont="1" applyFill="1" applyBorder="1" applyAlignment="1">
      <alignment vertical="center"/>
    </xf>
    <xf numFmtId="196" fontId="140" fillId="24" borderId="5" xfId="2" applyNumberFormat="1" applyFont="1" applyFill="1" applyBorder="1" applyAlignment="1">
      <alignment horizontal="center" vertical="center"/>
    </xf>
    <xf numFmtId="197" fontId="140" fillId="24" borderId="5" xfId="2" applyNumberFormat="1" applyFont="1" applyFill="1" applyBorder="1" applyAlignment="1">
      <alignment horizontal="right" vertical="center"/>
    </xf>
    <xf numFmtId="187" fontId="140" fillId="24" borderId="5" xfId="2" applyNumberFormat="1" applyFont="1" applyFill="1" applyBorder="1" applyAlignment="1">
      <alignment horizontal="center" vertical="center"/>
    </xf>
    <xf numFmtId="173" fontId="140" fillId="24" borderId="5" xfId="2" applyNumberFormat="1" applyFont="1" applyFill="1" applyBorder="1" applyAlignment="1">
      <alignment vertical="center"/>
    </xf>
    <xf numFmtId="197" fontId="140" fillId="26" borderId="5" xfId="2" applyNumberFormat="1" applyFont="1" applyFill="1" applyBorder="1" applyAlignment="1">
      <alignment horizontal="right" vertical="center"/>
    </xf>
    <xf numFmtId="0" fontId="96" fillId="0" borderId="0" xfId="7" applyFont="1" applyFill="1"/>
    <xf numFmtId="165" fontId="96" fillId="0" borderId="0" xfId="2" applyNumberFormat="1" applyFont="1"/>
    <xf numFmtId="0" fontId="146" fillId="45" borderId="5" xfId="0" applyFont="1" applyFill="1" applyBorder="1" applyAlignment="1">
      <alignment horizontal="center" vertical="center" wrapText="1"/>
    </xf>
    <xf numFmtId="164" fontId="146" fillId="45" borderId="5" xfId="2" applyNumberFormat="1" applyFont="1" applyFill="1" applyBorder="1" applyAlignment="1">
      <alignment horizontal="center" vertical="center" wrapText="1"/>
    </xf>
    <xf numFmtId="187" fontId="147" fillId="26" borderId="5" xfId="2" applyNumberFormat="1" applyFont="1" applyFill="1" applyBorder="1" applyAlignment="1">
      <alignment horizontal="center" vertical="center"/>
    </xf>
    <xf numFmtId="173" fontId="147" fillId="26" borderId="5" xfId="2" applyNumberFormat="1" applyFont="1" applyFill="1" applyBorder="1" applyAlignment="1">
      <alignment horizontal="right" vertical="center"/>
    </xf>
    <xf numFmtId="187" fontId="147" fillId="24" borderId="5" xfId="2" applyNumberFormat="1" applyFont="1" applyFill="1" applyBorder="1" applyAlignment="1">
      <alignment horizontal="center" vertical="center"/>
    </xf>
    <xf numFmtId="173" fontId="147" fillId="24" borderId="5" xfId="2" applyNumberFormat="1" applyFont="1" applyFill="1" applyBorder="1" applyAlignment="1">
      <alignment horizontal="right" vertical="center"/>
    </xf>
    <xf numFmtId="0" fontId="148" fillId="45" borderId="5" xfId="11" applyFont="1" applyFill="1" applyBorder="1" applyAlignment="1">
      <alignment vertical="center"/>
    </xf>
    <xf numFmtId="187" fontId="148" fillId="45" borderId="5" xfId="2" applyNumberFormat="1" applyFont="1" applyFill="1" applyBorder="1" applyAlignment="1">
      <alignment horizontal="center" vertical="center"/>
    </xf>
    <xf numFmtId="167" fontId="148" fillId="45" borderId="5" xfId="2" applyNumberFormat="1" applyFont="1" applyFill="1" applyBorder="1" applyAlignment="1">
      <alignment horizontal="center" vertical="center"/>
    </xf>
    <xf numFmtId="173" fontId="148" fillId="45" borderId="5" xfId="2" applyNumberFormat="1" applyFont="1" applyFill="1" applyBorder="1" applyAlignment="1">
      <alignment horizontal="right" vertical="center"/>
    </xf>
    <xf numFmtId="0" fontId="148" fillId="45" borderId="5" xfId="11" applyFont="1" applyFill="1" applyBorder="1" applyAlignment="1">
      <alignment horizontal="center" vertical="center"/>
    </xf>
    <xf numFmtId="0" fontId="79" fillId="0" borderId="12" xfId="7" applyFont="1" applyBorder="1" applyAlignment="1">
      <alignment vertical="center"/>
    </xf>
    <xf numFmtId="0" fontId="149" fillId="0" borderId="0" xfId="0" applyFont="1"/>
    <xf numFmtId="0" fontId="107" fillId="0" borderId="0" xfId="0" applyFont="1" applyAlignment="1">
      <alignment horizontal="justify" vertical="top"/>
    </xf>
    <xf numFmtId="164" fontId="148" fillId="0" borderId="0" xfId="2" applyNumberFormat="1" applyFont="1" applyAlignment="1">
      <alignment horizontal="center" vertical="center"/>
    </xf>
    <xf numFmtId="164" fontId="96" fillId="0" borderId="0" xfId="2" applyNumberFormat="1" applyFont="1"/>
    <xf numFmtId="0" fontId="152" fillId="0" borderId="0" xfId="0" applyFont="1" applyFill="1" applyAlignment="1">
      <alignment vertical="center" wrapText="1"/>
    </xf>
    <xf numFmtId="0" fontId="109" fillId="0" borderId="0" xfId="0" applyFont="1" applyBorder="1" applyAlignment="1">
      <alignment horizontal="justify" vertical="top" wrapText="1"/>
    </xf>
    <xf numFmtId="165" fontId="79" fillId="0" borderId="0" xfId="2" applyNumberFormat="1" applyFont="1"/>
    <xf numFmtId="165" fontId="103" fillId="0" borderId="0" xfId="2" applyNumberFormat="1" applyFont="1" applyFill="1"/>
    <xf numFmtId="0" fontId="153" fillId="0" borderId="0" xfId="0" applyFont="1" applyAlignment="1">
      <alignment horizontal="left" vertical="top"/>
    </xf>
    <xf numFmtId="0" fontId="93" fillId="0" borderId="0" xfId="0" applyFont="1" applyFill="1" applyAlignment="1">
      <alignment horizontal="left" vertical="center"/>
    </xf>
    <xf numFmtId="0" fontId="96" fillId="0" borderId="0" xfId="0" applyFont="1" applyAlignment="1">
      <alignment horizontal="left"/>
    </xf>
    <xf numFmtId="0" fontId="79" fillId="0" borderId="0" xfId="0" applyFont="1" applyAlignment="1">
      <alignment horizontal="justify"/>
    </xf>
    <xf numFmtId="0" fontId="96" fillId="0" borderId="0" xfId="29" applyFont="1" applyAlignment="1">
      <alignment vertical="center"/>
    </xf>
    <xf numFmtId="0" fontId="156" fillId="0" borderId="0" xfId="29" applyFont="1" applyAlignment="1">
      <alignment vertical="center"/>
    </xf>
    <xf numFmtId="171" fontId="96" fillId="0" borderId="0" xfId="31" applyNumberFormat="1" applyFont="1" applyAlignment="1">
      <alignment vertical="center"/>
    </xf>
    <xf numFmtId="0" fontId="156" fillId="0" borderId="0" xfId="29" applyFont="1" applyAlignment="1">
      <alignment horizontal="center" vertical="center"/>
    </xf>
    <xf numFmtId="38" fontId="155" fillId="0" borderId="0" xfId="29" applyNumberFormat="1" applyFont="1" applyAlignment="1">
      <alignment vertical="center"/>
    </xf>
    <xf numFmtId="38" fontId="155" fillId="0" borderId="0" xfId="29" applyNumberFormat="1" applyFont="1" applyAlignment="1">
      <alignment horizontal="center" vertical="center"/>
    </xf>
    <xf numFmtId="171" fontId="155" fillId="0" borderId="0" xfId="31" applyNumberFormat="1" applyFont="1" applyAlignment="1">
      <alignment horizontal="center" vertical="center"/>
    </xf>
    <xf numFmtId="168" fontId="96" fillId="0" borderId="0" xfId="51" applyNumberFormat="1" applyFont="1" applyAlignment="1">
      <alignment vertical="center"/>
    </xf>
    <xf numFmtId="169" fontId="96" fillId="0" borderId="0" xfId="31" applyFont="1" applyAlignment="1">
      <alignment vertical="center"/>
    </xf>
    <xf numFmtId="188" fontId="157" fillId="28" borderId="7" xfId="2" applyNumberFormat="1" applyFont="1" applyFill="1" applyBorder="1" applyAlignment="1">
      <alignment horizontal="left" vertical="center"/>
    </xf>
    <xf numFmtId="190" fontId="140" fillId="28" borderId="5" xfId="2" applyNumberFormat="1" applyFont="1" applyFill="1" applyBorder="1" applyAlignment="1">
      <alignment horizontal="right" vertical="center"/>
    </xf>
    <xf numFmtId="188" fontId="157" fillId="27" borderId="5" xfId="2" applyNumberFormat="1" applyFont="1" applyFill="1" applyBorder="1" applyAlignment="1">
      <alignment horizontal="left" vertical="center"/>
    </xf>
    <xf numFmtId="190" fontId="140" fillId="27" borderId="5" xfId="2" applyNumberFormat="1" applyFont="1" applyFill="1" applyBorder="1" applyAlignment="1">
      <alignment horizontal="right" vertical="center"/>
    </xf>
    <xf numFmtId="0" fontId="99" fillId="0" borderId="0" xfId="29" applyFont="1" applyAlignment="1">
      <alignment vertical="center"/>
    </xf>
    <xf numFmtId="190" fontId="140" fillId="16" borderId="5" xfId="2" applyNumberFormat="1" applyFont="1" applyFill="1" applyBorder="1" applyAlignment="1">
      <alignment horizontal="right" vertical="center"/>
    </xf>
    <xf numFmtId="0" fontId="78" fillId="9" borderId="5" xfId="0" applyFont="1" applyFill="1" applyBorder="1" applyAlignment="1">
      <alignment horizontal="left" vertical="center" wrapText="1"/>
    </xf>
    <xf numFmtId="0" fontId="78" fillId="8" borderId="5" xfId="0" applyFont="1" applyFill="1" applyBorder="1" applyAlignment="1">
      <alignment horizontal="left" vertical="center" wrapText="1"/>
    </xf>
    <xf numFmtId="0" fontId="80" fillId="3" borderId="5" xfId="0" applyFont="1" applyFill="1" applyBorder="1" applyAlignment="1">
      <alignment horizontal="center" vertical="center" wrapText="1"/>
    </xf>
    <xf numFmtId="0" fontId="143" fillId="26" borderId="5" xfId="11" applyFont="1" applyFill="1" applyBorder="1" applyAlignment="1">
      <alignment horizontal="left" vertical="center"/>
    </xf>
    <xf numFmtId="0" fontId="143" fillId="25" borderId="5" xfId="11" applyFont="1" applyFill="1" applyBorder="1" applyAlignment="1">
      <alignment horizontal="left" vertical="center"/>
    </xf>
    <xf numFmtId="0" fontId="98" fillId="9" borderId="5" xfId="11" applyFont="1" applyFill="1" applyBorder="1" applyAlignment="1">
      <alignment horizontal="left" vertical="center" wrapText="1"/>
    </xf>
    <xf numFmtId="0" fontId="98" fillId="8" borderId="5" xfId="11" applyFont="1" applyFill="1" applyBorder="1" applyAlignment="1">
      <alignment horizontal="left" vertical="center" wrapText="1"/>
    </xf>
    <xf numFmtId="168" fontId="98" fillId="9" borderId="5" xfId="2" applyNumberFormat="1" applyFont="1" applyFill="1" applyBorder="1" applyAlignment="1">
      <alignment horizontal="center" vertical="center"/>
    </xf>
    <xf numFmtId="168" fontId="98" fillId="8" borderId="5" xfId="2" applyNumberFormat="1" applyFont="1" applyFill="1" applyBorder="1" applyAlignment="1">
      <alignment horizontal="center" vertical="center"/>
    </xf>
    <xf numFmtId="0" fontId="136" fillId="3" borderId="6" xfId="11" applyFont="1" applyFill="1" applyBorder="1" applyAlignment="1">
      <alignment horizontal="center" vertical="center" wrapText="1"/>
    </xf>
    <xf numFmtId="0" fontId="136" fillId="3" borderId="5" xfId="2" applyNumberFormat="1" applyFont="1" applyFill="1" applyBorder="1" applyAlignment="1">
      <alignment horizontal="center" vertical="center" wrapText="1"/>
    </xf>
    <xf numFmtId="0" fontId="112" fillId="23" borderId="113" xfId="11" applyFont="1" applyFill="1" applyBorder="1" applyAlignment="1">
      <alignment vertical="center" wrapText="1"/>
    </xf>
    <xf numFmtId="0" fontId="112" fillId="23" borderId="115" xfId="11" applyFont="1" applyFill="1" applyBorder="1" applyAlignment="1">
      <alignment vertical="center" wrapText="1"/>
    </xf>
    <xf numFmtId="0" fontId="112" fillId="23" borderId="114" xfId="11" applyFont="1" applyFill="1" applyBorder="1" applyAlignment="1">
      <alignment vertical="center" wrapText="1"/>
    </xf>
    <xf numFmtId="0" fontId="77" fillId="0" borderId="0" xfId="7" applyFont="1" applyFill="1" applyAlignment="1">
      <alignment horizontal="centerContinuous" vertical="center"/>
    </xf>
    <xf numFmtId="0" fontId="77" fillId="49" borderId="5" xfId="0" applyFont="1" applyFill="1" applyBorder="1" applyAlignment="1">
      <alignment horizontal="center" vertical="center" wrapText="1"/>
    </xf>
    <xf numFmtId="164" fontId="77" fillId="49" borderId="5" xfId="2" applyNumberFormat="1" applyFont="1" applyFill="1" applyBorder="1" applyAlignment="1">
      <alignment horizontal="center" vertical="center" wrapText="1"/>
    </xf>
    <xf numFmtId="0" fontId="143" fillId="24" borderId="5" xfId="11" applyFont="1" applyFill="1" applyBorder="1" applyAlignment="1">
      <alignment horizontal="left" vertical="center"/>
    </xf>
    <xf numFmtId="0" fontId="77" fillId="49" borderId="5" xfId="11" applyFont="1" applyFill="1" applyBorder="1" applyAlignment="1">
      <alignment horizontal="center" vertical="center"/>
    </xf>
    <xf numFmtId="0" fontId="98" fillId="0" borderId="0" xfId="0" applyFont="1" applyAlignment="1">
      <alignment vertical="center"/>
    </xf>
    <xf numFmtId="0" fontId="77" fillId="49" borderId="5" xfId="5" applyFont="1" applyFill="1" applyBorder="1" applyAlignment="1">
      <alignment horizontal="center" vertical="center" wrapText="1"/>
    </xf>
    <xf numFmtId="0" fontId="143" fillId="26" borderId="5" xfId="11" applyFont="1" applyFill="1" applyBorder="1" applyAlignment="1">
      <alignment horizontal="center" vertical="center"/>
    </xf>
    <xf numFmtId="0" fontId="143" fillId="24" borderId="5" xfId="11" applyFont="1" applyFill="1" applyBorder="1" applyAlignment="1">
      <alignment horizontal="center" vertical="center"/>
    </xf>
    <xf numFmtId="0" fontId="143" fillId="50" borderId="5" xfId="11" applyFont="1" applyFill="1" applyBorder="1" applyAlignment="1">
      <alignment horizontal="center" vertical="center"/>
    </xf>
    <xf numFmtId="0" fontId="143" fillId="51" borderId="5" xfId="11" applyFont="1" applyFill="1" applyBorder="1" applyAlignment="1">
      <alignment horizontal="center" vertical="center"/>
    </xf>
    <xf numFmtId="0" fontId="161" fillId="0" borderId="0" xfId="0" applyFont="1"/>
    <xf numFmtId="0" fontId="161" fillId="20" borderId="5" xfId="11" applyFont="1" applyFill="1" applyBorder="1" applyAlignment="1">
      <alignment horizontal="left" vertical="center" wrapText="1"/>
    </xf>
    <xf numFmtId="172" fontId="161" fillId="0" borderId="0" xfId="23" applyNumberFormat="1" applyFont="1"/>
    <xf numFmtId="165" fontId="80" fillId="3" borderId="5" xfId="2" applyNumberFormat="1" applyFont="1" applyFill="1" applyBorder="1" applyAlignment="1">
      <alignment horizontal="center" vertical="center" wrapText="1"/>
    </xf>
    <xf numFmtId="0" fontId="80" fillId="3" borderId="5" xfId="11" applyFont="1" applyFill="1" applyBorder="1" applyAlignment="1">
      <alignment horizontal="center" vertical="center" wrapText="1"/>
    </xf>
    <xf numFmtId="173" fontId="77" fillId="49" borderId="5" xfId="2" applyNumberFormat="1" applyFont="1" applyFill="1" applyBorder="1" applyAlignment="1">
      <alignment horizontal="center" vertical="center"/>
    </xf>
    <xf numFmtId="0" fontId="77" fillId="49" borderId="5" xfId="5" applyFont="1" applyFill="1" applyBorder="1" applyAlignment="1">
      <alignment horizontal="center" vertical="center"/>
    </xf>
    <xf numFmtId="0" fontId="143" fillId="26" borderId="5" xfId="5" applyFont="1" applyFill="1" applyBorder="1" applyAlignment="1">
      <alignment horizontal="left" vertical="center"/>
    </xf>
    <xf numFmtId="0" fontId="143" fillId="24" borderId="5" xfId="5" applyFont="1" applyFill="1" applyBorder="1" applyAlignment="1">
      <alignment horizontal="left" vertical="center"/>
    </xf>
    <xf numFmtId="0" fontId="143" fillId="7" borderId="20" xfId="0" applyFont="1" applyFill="1" applyBorder="1" applyAlignment="1">
      <alignment horizontal="center" vertical="center" wrapText="1"/>
    </xf>
    <xf numFmtId="0" fontId="143" fillId="7" borderId="94" xfId="0" applyFont="1" applyFill="1" applyBorder="1" applyAlignment="1">
      <alignment horizontal="center" vertical="center" wrapText="1"/>
    </xf>
    <xf numFmtId="0" fontId="143" fillId="7" borderId="21" xfId="0" applyFont="1" applyFill="1" applyBorder="1" applyAlignment="1">
      <alignment horizontal="center" vertical="center" wrapText="1"/>
    </xf>
    <xf numFmtId="0" fontId="143" fillId="7" borderId="95" xfId="0" applyFont="1" applyFill="1" applyBorder="1" applyAlignment="1">
      <alignment horizontal="center" vertical="center" wrapText="1"/>
    </xf>
    <xf numFmtId="0" fontId="143" fillId="40" borderId="92" xfId="0" applyFont="1" applyFill="1" applyBorder="1" applyAlignment="1">
      <alignment horizontal="center" vertical="center" wrapText="1"/>
    </xf>
    <xf numFmtId="0" fontId="143" fillId="41" borderId="92" xfId="0" applyFont="1" applyFill="1" applyBorder="1" applyAlignment="1">
      <alignment horizontal="center" vertical="center" wrapText="1"/>
    </xf>
    <xf numFmtId="0" fontId="143" fillId="3" borderId="102" xfId="11" applyFont="1" applyFill="1" applyBorder="1" applyAlignment="1">
      <alignment horizontal="center" vertical="center" wrapText="1"/>
    </xf>
    <xf numFmtId="0" fontId="143" fillId="3" borderId="103" xfId="11" applyFont="1" applyFill="1" applyBorder="1" applyAlignment="1">
      <alignment horizontal="center" vertical="center" wrapText="1"/>
    </xf>
    <xf numFmtId="0" fontId="143" fillId="3" borderId="104" xfId="11" applyFont="1" applyFill="1" applyBorder="1" applyAlignment="1">
      <alignment horizontal="center" vertical="center" wrapText="1"/>
    </xf>
    <xf numFmtId="0" fontId="143" fillId="8" borderId="107" xfId="11" applyFont="1" applyFill="1" applyBorder="1" applyAlignment="1">
      <alignment vertical="center" wrapText="1"/>
    </xf>
    <xf numFmtId="186" fontId="143" fillId="8" borderId="91" xfId="2" applyNumberFormat="1" applyFont="1" applyFill="1" applyBorder="1" applyAlignment="1">
      <alignment horizontal="right" vertical="center"/>
    </xf>
    <xf numFmtId="0" fontId="143" fillId="9" borderId="91" xfId="11" applyFont="1" applyFill="1" applyBorder="1" applyAlignment="1">
      <alignment horizontal="left" vertical="center"/>
    </xf>
    <xf numFmtId="0" fontId="98" fillId="21" borderId="7" xfId="11" applyFont="1" applyFill="1" applyBorder="1" applyAlignment="1">
      <alignment horizontal="left" vertical="center" wrapText="1"/>
    </xf>
    <xf numFmtId="188" fontId="98" fillId="21" borderId="7" xfId="2" applyNumberFormat="1" applyFont="1" applyFill="1" applyBorder="1" applyAlignment="1">
      <alignment horizontal="right" vertical="center" indent="1"/>
    </xf>
    <xf numFmtId="0" fontId="98" fillId="46" borderId="5" xfId="11" applyFont="1" applyFill="1" applyBorder="1" applyAlignment="1">
      <alignment horizontal="left" vertical="center" wrapText="1"/>
    </xf>
    <xf numFmtId="188" fontId="98" fillId="46" borderId="5" xfId="2" applyNumberFormat="1" applyFont="1" applyFill="1" applyBorder="1" applyAlignment="1">
      <alignment horizontal="right" vertical="center" indent="1"/>
    </xf>
    <xf numFmtId="0" fontId="167" fillId="0" borderId="0" xfId="0" applyFont="1" applyFill="1"/>
    <xf numFmtId="0" fontId="168" fillId="0" borderId="0" xfId="0" applyFont="1" applyFill="1" applyAlignment="1">
      <alignment horizontal="centerContinuous" vertical="center"/>
    </xf>
    <xf numFmtId="0" fontId="167" fillId="0" borderId="0" xfId="0" applyFont="1" applyFill="1" applyAlignment="1">
      <alignment horizontal="centerContinuous" vertical="center"/>
    </xf>
    <xf numFmtId="0" fontId="169" fillId="0" borderId="0" xfId="0" applyFont="1" applyFill="1"/>
    <xf numFmtId="166" fontId="169" fillId="0" borderId="0" xfId="0" applyNumberFormat="1" applyFont="1"/>
    <xf numFmtId="166" fontId="11" fillId="0" borderId="0" xfId="0" applyNumberFormat="1" applyFont="1"/>
    <xf numFmtId="0" fontId="83" fillId="0" borderId="0" xfId="0" applyFont="1" applyAlignment="1"/>
    <xf numFmtId="0" fontId="83" fillId="0" borderId="0" xfId="0" applyFont="1"/>
    <xf numFmtId="0" fontId="83" fillId="0" borderId="0" xfId="0" applyFont="1" applyAlignment="1">
      <alignment wrapText="1"/>
    </xf>
    <xf numFmtId="185" fontId="11" fillId="0" borderId="0" xfId="0" applyNumberFormat="1" applyFont="1"/>
    <xf numFmtId="0" fontId="170" fillId="0" borderId="0" xfId="8" applyFont="1" applyFill="1" applyAlignment="1">
      <alignment horizontal="center"/>
    </xf>
    <xf numFmtId="0" fontId="74" fillId="9" borderId="5" xfId="11" applyFont="1" applyFill="1" applyBorder="1" applyAlignment="1">
      <alignment horizontal="center" vertical="center" wrapText="1"/>
    </xf>
    <xf numFmtId="0" fontId="74" fillId="8" borderId="5" xfId="11" applyFont="1" applyFill="1" applyBorder="1" applyAlignment="1">
      <alignment horizontal="center" vertical="center" wrapText="1"/>
    </xf>
    <xf numFmtId="0" fontId="74" fillId="3" borderId="5" xfId="0" applyFont="1" applyFill="1" applyBorder="1" applyAlignment="1">
      <alignment horizontal="center" vertical="center" wrapText="1"/>
    </xf>
    <xf numFmtId="0" fontId="4" fillId="0" borderId="0" xfId="69"/>
    <xf numFmtId="173" fontId="109" fillId="0" borderId="0" xfId="0" applyNumberFormat="1" applyFont="1" applyAlignment="1">
      <alignment horizontal="left" vertical="top"/>
    </xf>
    <xf numFmtId="0" fontId="136" fillId="3" borderId="5" xfId="11" applyFont="1" applyFill="1" applyBorder="1" applyAlignment="1">
      <alignment horizontal="center" vertical="center" wrapText="1"/>
    </xf>
    <xf numFmtId="0" fontId="3" fillId="0" borderId="0" xfId="72"/>
    <xf numFmtId="168" fontId="0" fillId="0" borderId="0" xfId="73" applyNumberFormat="1" applyFont="1"/>
    <xf numFmtId="0" fontId="171" fillId="0" borderId="0" xfId="72" applyFont="1"/>
    <xf numFmtId="165" fontId="20" fillId="0" borderId="1" xfId="74" applyNumberFormat="1" applyFont="1" applyFill="1" applyBorder="1" applyAlignment="1">
      <alignment horizontal="left" vertical="center"/>
    </xf>
    <xf numFmtId="165" fontId="20" fillId="0" borderId="105" xfId="74" applyNumberFormat="1" applyFont="1" applyFill="1" applyBorder="1" applyAlignment="1">
      <alignment horizontal="left" vertical="center"/>
    </xf>
    <xf numFmtId="0" fontId="3" fillId="19" borderId="0" xfId="72" applyFill="1"/>
    <xf numFmtId="0" fontId="0" fillId="19" borderId="0" xfId="74" applyNumberFormat="1" applyFont="1" applyFill="1"/>
    <xf numFmtId="168" fontId="0" fillId="19" borderId="0" xfId="73" applyNumberFormat="1" applyFont="1" applyFill="1"/>
    <xf numFmtId="0" fontId="172" fillId="19" borderId="0" xfId="72" applyFont="1" applyFill="1"/>
    <xf numFmtId="165" fontId="20" fillId="0" borderId="1" xfId="74" applyNumberFormat="1" applyFont="1" applyFill="1" applyBorder="1" applyAlignment="1" applyProtection="1">
      <alignment horizontal="left"/>
      <protection locked="0"/>
    </xf>
    <xf numFmtId="0" fontId="3" fillId="52" borderId="0" xfId="72" applyFill="1"/>
    <xf numFmtId="0" fontId="0" fillId="52" borderId="0" xfId="74" applyNumberFormat="1" applyFont="1" applyFill="1"/>
    <xf numFmtId="168" fontId="0" fillId="52" borderId="0" xfId="73" applyNumberFormat="1" applyFont="1" applyFill="1"/>
    <xf numFmtId="0" fontId="172" fillId="52" borderId="0" xfId="72" applyFont="1" applyFill="1"/>
    <xf numFmtId="168" fontId="96" fillId="0" borderId="0" xfId="10" applyNumberFormat="1" applyFont="1"/>
    <xf numFmtId="0" fontId="173" fillId="0" borderId="0" xfId="8" applyFont="1"/>
    <xf numFmtId="0" fontId="100" fillId="55" borderId="43" xfId="8" applyFont="1" applyFill="1" applyBorder="1" applyAlignment="1">
      <alignment horizontal="center" vertical="center" wrapText="1"/>
    </xf>
    <xf numFmtId="168" fontId="96" fillId="53" borderId="5" xfId="10" applyNumberFormat="1" applyFont="1" applyFill="1" applyBorder="1" applyAlignment="1">
      <alignment horizontal="left" vertical="center"/>
    </xf>
    <xf numFmtId="0" fontId="37" fillId="56" borderId="0" xfId="8" applyFont="1" applyFill="1"/>
    <xf numFmtId="0" fontId="100" fillId="56" borderId="43" xfId="27" applyFont="1" applyFill="1" applyBorder="1" applyAlignment="1">
      <alignment horizontal="center" vertical="center" wrapText="1"/>
    </xf>
    <xf numFmtId="171" fontId="100" fillId="56" borderId="43" xfId="2" applyNumberFormat="1" applyFont="1" applyFill="1" applyBorder="1" applyAlignment="1">
      <alignment horizontal="center" vertical="center" wrapText="1"/>
    </xf>
    <xf numFmtId="182" fontId="96" fillId="57" borderId="7" xfId="2" applyNumberFormat="1" applyFont="1" applyFill="1" applyBorder="1" applyAlignment="1">
      <alignment horizontal="left" vertical="center"/>
    </xf>
    <xf numFmtId="0" fontId="112" fillId="56" borderId="42" xfId="27" applyFont="1" applyFill="1" applyBorder="1" applyAlignment="1">
      <alignment horizontal="center" vertical="center" wrapText="1"/>
    </xf>
    <xf numFmtId="182" fontId="96" fillId="59" borderId="5" xfId="2" applyNumberFormat="1" applyFont="1" applyFill="1" applyBorder="1" applyAlignment="1">
      <alignment horizontal="left" vertical="center"/>
    </xf>
    <xf numFmtId="172" fontId="112" fillId="56" borderId="6" xfId="28" applyFont="1" applyFill="1" applyBorder="1" applyAlignment="1">
      <alignment horizontal="center" textRotation="90" wrapText="1"/>
    </xf>
    <xf numFmtId="172" fontId="124" fillId="56" borderId="5" xfId="28" applyNumberFormat="1" applyFont="1" applyFill="1" applyBorder="1" applyAlignment="1" applyProtection="1">
      <alignment horizontal="center" vertical="center"/>
    </xf>
    <xf numFmtId="172" fontId="112" fillId="55" borderId="6" xfId="28" applyFont="1" applyFill="1" applyBorder="1" applyAlignment="1">
      <alignment horizontal="center" textRotation="90" wrapText="1"/>
    </xf>
    <xf numFmtId="172" fontId="103" fillId="60" borderId="5" xfId="28" applyNumberFormat="1" applyFont="1" applyFill="1" applyBorder="1" applyAlignment="1" applyProtection="1">
      <alignment horizontal="left" vertical="center"/>
    </xf>
    <xf numFmtId="168" fontId="96" fillId="60" borderId="7" xfId="10" applyNumberFormat="1" applyFont="1" applyFill="1" applyBorder="1" applyAlignment="1">
      <alignment horizontal="left" vertical="center"/>
    </xf>
    <xf numFmtId="0" fontId="112" fillId="55" borderId="6" xfId="9" applyFont="1" applyFill="1" applyBorder="1" applyAlignment="1">
      <alignment horizontal="center" vertical="center" wrapText="1"/>
    </xf>
    <xf numFmtId="43" fontId="112" fillId="55" borderId="39" xfId="2" applyFont="1" applyFill="1" applyBorder="1" applyAlignment="1">
      <alignment horizontal="center" vertical="center" wrapText="1"/>
    </xf>
    <xf numFmtId="0" fontId="112" fillId="55" borderId="39" xfId="14" applyFont="1" applyFill="1" applyBorder="1" applyAlignment="1">
      <alignment horizontal="center" vertical="center" wrapText="1"/>
    </xf>
    <xf numFmtId="0" fontId="77" fillId="55" borderId="5" xfId="11" applyFont="1" applyFill="1" applyBorder="1" applyAlignment="1">
      <alignment horizontal="center" vertical="center" wrapText="1"/>
    </xf>
    <xf numFmtId="190" fontId="77" fillId="55" borderId="5" xfId="2" applyNumberFormat="1" applyFont="1" applyFill="1" applyBorder="1" applyAlignment="1">
      <alignment horizontal="right" vertical="center"/>
    </xf>
    <xf numFmtId="164" fontId="77" fillId="55" borderId="5" xfId="2" applyNumberFormat="1" applyFont="1" applyFill="1" applyBorder="1" applyAlignment="1">
      <alignment horizontal="center" vertical="center" wrapText="1"/>
    </xf>
    <xf numFmtId="189" fontId="98" fillId="53" borderId="7" xfId="2" applyNumberFormat="1" applyFont="1" applyFill="1" applyBorder="1" applyAlignment="1">
      <alignment horizontal="center" vertical="center" wrapText="1"/>
    </xf>
    <xf numFmtId="189" fontId="98" fillId="53" borderId="5" xfId="2" applyNumberFormat="1" applyFont="1" applyFill="1" applyBorder="1" applyAlignment="1">
      <alignment horizontal="center" vertical="center" wrapText="1"/>
    </xf>
    <xf numFmtId="189" fontId="98" fillId="60" borderId="5" xfId="2" applyNumberFormat="1" applyFont="1" applyFill="1" applyBorder="1" applyAlignment="1">
      <alignment horizontal="center" vertical="center" wrapText="1"/>
    </xf>
    <xf numFmtId="0" fontId="112" fillId="55" borderId="6" xfId="11" applyFont="1" applyFill="1" applyBorder="1" applyAlignment="1">
      <alignment horizontal="center" vertical="center" wrapText="1"/>
    </xf>
    <xf numFmtId="0" fontId="96" fillId="60" borderId="5" xfId="11" applyFont="1" applyFill="1" applyBorder="1" applyAlignment="1">
      <alignment horizontal="center" vertical="center" wrapText="1"/>
    </xf>
    <xf numFmtId="190" fontId="96" fillId="60" borderId="5" xfId="2" applyNumberFormat="1" applyFont="1" applyFill="1" applyBorder="1" applyAlignment="1">
      <alignment horizontal="right" vertical="center"/>
    </xf>
    <xf numFmtId="194" fontId="96" fillId="60" borderId="5" xfId="2" applyNumberFormat="1" applyFont="1" applyFill="1" applyBorder="1" applyAlignment="1">
      <alignment horizontal="right" vertical="center"/>
    </xf>
    <xf numFmtId="190" fontId="96" fillId="53" borderId="5" xfId="2" applyNumberFormat="1" applyFont="1" applyFill="1" applyBorder="1" applyAlignment="1">
      <alignment horizontal="right" vertical="center"/>
    </xf>
    <xf numFmtId="164" fontId="96" fillId="53" borderId="5" xfId="2" applyNumberFormat="1" applyFont="1" applyFill="1" applyBorder="1" applyAlignment="1">
      <alignment horizontal="right" vertical="center"/>
    </xf>
    <xf numFmtId="194" fontId="96" fillId="53" borderId="5" xfId="2" applyNumberFormat="1" applyFont="1" applyFill="1" applyBorder="1" applyAlignment="1">
      <alignment horizontal="right" vertical="center"/>
    </xf>
    <xf numFmtId="0" fontId="161" fillId="63" borderId="46" xfId="20" applyNumberFormat="1" applyFont="1" applyFill="1" applyBorder="1" applyAlignment="1">
      <alignment horizontal="justify" vertical="center" wrapText="1"/>
    </xf>
    <xf numFmtId="0" fontId="112" fillId="62" borderId="113" xfId="11" applyFont="1" applyFill="1" applyBorder="1" applyAlignment="1">
      <alignment vertical="center" wrapText="1"/>
    </xf>
    <xf numFmtId="0" fontId="112" fillId="62" borderId="115" xfId="11" applyFont="1" applyFill="1" applyBorder="1" applyAlignment="1">
      <alignment vertical="center" wrapText="1"/>
    </xf>
    <xf numFmtId="0" fontId="112" fillId="62" borderId="114" xfId="11" applyFont="1" applyFill="1" applyBorder="1" applyAlignment="1">
      <alignment vertical="center" wrapText="1"/>
    </xf>
    <xf numFmtId="0" fontId="97" fillId="62" borderId="115" xfId="11" applyFont="1" applyFill="1" applyBorder="1" applyAlignment="1">
      <alignment vertical="center" wrapText="1"/>
    </xf>
    <xf numFmtId="0" fontId="97" fillId="62" borderId="114" xfId="11" applyFont="1" applyFill="1" applyBorder="1" applyAlignment="1">
      <alignment vertical="center" wrapText="1"/>
    </xf>
    <xf numFmtId="0" fontId="161" fillId="64" borderId="46" xfId="20" applyNumberFormat="1" applyFont="1" applyFill="1" applyBorder="1" applyAlignment="1">
      <alignment horizontal="justify" vertical="center" wrapText="1"/>
    </xf>
    <xf numFmtId="0" fontId="161" fillId="64" borderId="5" xfId="11" applyFont="1" applyFill="1" applyBorder="1" applyAlignment="1">
      <alignment horizontal="center" vertical="center" wrapText="1"/>
    </xf>
    <xf numFmtId="0" fontId="161" fillId="63" borderId="5" xfId="11" applyFont="1" applyFill="1" applyBorder="1" applyAlignment="1">
      <alignment horizontal="center" vertical="center" wrapText="1"/>
    </xf>
    <xf numFmtId="0" fontId="161" fillId="63" borderId="5" xfId="11" applyFont="1" applyFill="1" applyBorder="1" applyAlignment="1">
      <alignment horizontal="left" vertical="center" wrapText="1"/>
    </xf>
    <xf numFmtId="3" fontId="161" fillId="63" borderId="5" xfId="2" applyNumberFormat="1" applyFont="1" applyFill="1" applyBorder="1" applyAlignment="1">
      <alignment horizontal="center" vertical="center"/>
    </xf>
    <xf numFmtId="0" fontId="161" fillId="64" borderId="5" xfId="11" applyFont="1" applyFill="1" applyBorder="1" applyAlignment="1">
      <alignment horizontal="left" vertical="center" wrapText="1"/>
    </xf>
    <xf numFmtId="3" fontId="161" fillId="64" borderId="5" xfId="2" applyNumberFormat="1" applyFont="1" applyFill="1" applyBorder="1" applyAlignment="1">
      <alignment horizontal="center" vertical="center"/>
    </xf>
    <xf numFmtId="0" fontId="162" fillId="63" borderId="5" xfId="11" applyFont="1" applyFill="1" applyBorder="1" applyAlignment="1">
      <alignment horizontal="left" vertical="center" wrapText="1"/>
    </xf>
    <xf numFmtId="0" fontId="162" fillId="64" borderId="5" xfId="11" applyFont="1" applyFill="1" applyBorder="1" applyAlignment="1">
      <alignment horizontal="left" vertical="center" wrapText="1"/>
    </xf>
    <xf numFmtId="190" fontId="112" fillId="61" borderId="5" xfId="2" applyNumberFormat="1" applyFont="1" applyFill="1" applyBorder="1" applyAlignment="1">
      <alignment horizontal="right" vertical="center"/>
    </xf>
    <xf numFmtId="194" fontId="112" fillId="61" borderId="5" xfId="2" applyNumberFormat="1" applyFont="1" applyFill="1" applyBorder="1" applyAlignment="1">
      <alignment horizontal="right" vertical="center"/>
    </xf>
    <xf numFmtId="43" fontId="112" fillId="56" borderId="39" xfId="2" applyFont="1" applyFill="1" applyBorder="1" applyAlignment="1">
      <alignment horizontal="center" vertical="center" wrapText="1"/>
    </xf>
    <xf numFmtId="164" fontId="98" fillId="65" borderId="5" xfId="2" applyNumberFormat="1" applyFont="1" applyFill="1" applyBorder="1" applyAlignment="1">
      <alignment horizontal="center" vertical="center" wrapText="1"/>
    </xf>
    <xf numFmtId="164" fontId="98" fillId="65" borderId="7" xfId="2" applyNumberFormat="1" applyFont="1" applyFill="1" applyBorder="1" applyAlignment="1">
      <alignment horizontal="center" vertical="center" wrapText="1"/>
    </xf>
    <xf numFmtId="164" fontId="98" fillId="66" borderId="5" xfId="2" applyNumberFormat="1" applyFont="1" applyFill="1" applyBorder="1" applyAlignment="1">
      <alignment horizontal="center" vertical="center" wrapText="1"/>
    </xf>
    <xf numFmtId="164" fontId="98" fillId="66" borderId="7" xfId="2" applyNumberFormat="1" applyFont="1" applyFill="1" applyBorder="1" applyAlignment="1">
      <alignment horizontal="center" vertical="center" wrapText="1"/>
    </xf>
    <xf numFmtId="164" fontId="77" fillId="56" borderId="5" xfId="2" applyNumberFormat="1" applyFont="1" applyFill="1" applyBorder="1" applyAlignment="1">
      <alignment horizontal="center" vertical="center" wrapText="1"/>
    </xf>
    <xf numFmtId="164" fontId="103" fillId="65" borderId="5" xfId="2" applyNumberFormat="1" applyFont="1" applyFill="1" applyBorder="1" applyAlignment="1">
      <alignment vertical="center"/>
    </xf>
    <xf numFmtId="164" fontId="103" fillId="66" borderId="5" xfId="2" applyNumberFormat="1" applyFont="1" applyFill="1" applyBorder="1" applyAlignment="1">
      <alignment vertical="center"/>
    </xf>
    <xf numFmtId="0" fontId="112" fillId="56" borderId="5" xfId="11" applyFont="1" applyFill="1" applyBorder="1" applyAlignment="1">
      <alignment horizontal="center" vertical="center" wrapText="1"/>
    </xf>
    <xf numFmtId="0" fontId="120" fillId="56" borderId="5" xfId="11" applyFont="1" applyFill="1" applyBorder="1" applyAlignment="1">
      <alignment horizontal="center" vertical="center" wrapText="1"/>
    </xf>
    <xf numFmtId="0" fontId="96" fillId="66" borderId="5" xfId="11" applyFont="1" applyFill="1" applyBorder="1" applyAlignment="1">
      <alignment horizontal="center" vertical="center" wrapText="1"/>
    </xf>
    <xf numFmtId="0" fontId="96" fillId="65" borderId="5" xfId="11" applyFont="1" applyFill="1" applyBorder="1" applyAlignment="1">
      <alignment horizontal="center" vertical="center" wrapText="1"/>
    </xf>
    <xf numFmtId="182" fontId="96" fillId="65" borderId="7" xfId="2" applyNumberFormat="1" applyFont="1" applyFill="1" applyBorder="1" applyAlignment="1">
      <alignment horizontal="left" vertical="center"/>
    </xf>
    <xf numFmtId="182" fontId="96" fillId="66" borderId="5" xfId="2" applyNumberFormat="1" applyFont="1" applyFill="1" applyBorder="1" applyAlignment="1">
      <alignment horizontal="left" vertical="center"/>
    </xf>
    <xf numFmtId="0" fontId="112" fillId="56" borderId="6" xfId="9" applyFont="1" applyFill="1" applyBorder="1" applyAlignment="1">
      <alignment horizontal="center" vertical="center" wrapText="1"/>
    </xf>
    <xf numFmtId="188" fontId="161" fillId="63" borderId="5" xfId="11" applyNumberFormat="1" applyFont="1" applyFill="1" applyBorder="1" applyAlignment="1">
      <alignment horizontal="right" vertical="center" wrapText="1" indent="1"/>
    </xf>
    <xf numFmtId="188" fontId="161" fillId="64" borderId="5" xfId="11" applyNumberFormat="1" applyFont="1" applyFill="1" applyBorder="1" applyAlignment="1">
      <alignment horizontal="right" vertical="center" wrapText="1" indent="1"/>
    </xf>
    <xf numFmtId="189" fontId="93" fillId="0" borderId="0" xfId="0" applyNumberFormat="1" applyFont="1" applyFill="1"/>
    <xf numFmtId="189" fontId="10" fillId="0" borderId="0" xfId="0" applyNumberFormat="1" applyFont="1"/>
    <xf numFmtId="189" fontId="78" fillId="9" borderId="5" xfId="2" applyNumberFormat="1" applyFont="1" applyFill="1" applyBorder="1" applyAlignment="1">
      <alignment horizontal="right" vertical="center" indent="1"/>
    </xf>
    <xf numFmtId="189" fontId="78" fillId="7" borderId="5" xfId="2" applyNumberFormat="1" applyFont="1" applyFill="1" applyBorder="1" applyAlignment="1">
      <alignment horizontal="right" vertical="center" indent="1"/>
    </xf>
    <xf numFmtId="189" fontId="78" fillId="8" borderId="5" xfId="2" applyNumberFormat="1" applyFont="1" applyFill="1" applyBorder="1" applyAlignment="1">
      <alignment horizontal="right" vertical="center" indent="1"/>
    </xf>
    <xf numFmtId="189" fontId="78" fillId="3" borderId="5" xfId="2" applyNumberFormat="1" applyFont="1" applyFill="1" applyBorder="1" applyAlignment="1">
      <alignment horizontal="right" vertical="center" indent="1"/>
    </xf>
    <xf numFmtId="189" fontId="74" fillId="9" borderId="5" xfId="2" applyNumberFormat="1" applyFont="1" applyFill="1" applyBorder="1" applyAlignment="1">
      <alignment horizontal="right" vertical="center" indent="1"/>
    </xf>
    <xf numFmtId="189" fontId="74" fillId="8" borderId="5" xfId="2" applyNumberFormat="1" applyFont="1" applyFill="1" applyBorder="1" applyAlignment="1">
      <alignment horizontal="right" vertical="center" indent="1"/>
    </xf>
    <xf numFmtId="189" fontId="74" fillId="3" borderId="5" xfId="2" applyNumberFormat="1" applyFont="1" applyFill="1" applyBorder="1" applyAlignment="1">
      <alignment horizontal="right" vertical="center" indent="1"/>
    </xf>
    <xf numFmtId="189" fontId="98" fillId="65" borderId="7" xfId="2" applyNumberFormat="1" applyFont="1" applyFill="1" applyBorder="1" applyAlignment="1">
      <alignment horizontal="right" vertical="center" indent="1"/>
    </xf>
    <xf numFmtId="189" fontId="98" fillId="66" borderId="5" xfId="2" applyNumberFormat="1" applyFont="1" applyFill="1" applyBorder="1" applyAlignment="1">
      <alignment horizontal="right" vertical="center" indent="1"/>
    </xf>
    <xf numFmtId="189" fontId="98" fillId="66" borderId="7" xfId="2" applyNumberFormat="1" applyFont="1" applyFill="1" applyBorder="1" applyAlignment="1">
      <alignment horizontal="right" vertical="center" indent="1"/>
    </xf>
    <xf numFmtId="189" fontId="98" fillId="65" borderId="5" xfId="2" applyNumberFormat="1" applyFont="1" applyFill="1" applyBorder="1" applyAlignment="1">
      <alignment horizontal="right" vertical="center" indent="1"/>
    </xf>
    <xf numFmtId="189" fontId="77" fillId="56" borderId="5" xfId="2" applyNumberFormat="1" applyFont="1" applyFill="1" applyBorder="1" applyAlignment="1">
      <alignment horizontal="right" vertical="center" wrapText="1" indent="1"/>
    </xf>
    <xf numFmtId="189" fontId="98" fillId="53" borderId="7" xfId="2" applyNumberFormat="1" applyFont="1" applyFill="1" applyBorder="1" applyAlignment="1">
      <alignment horizontal="right" vertical="center" indent="1"/>
    </xf>
    <xf numFmtId="189" fontId="98" fillId="60" borderId="5" xfId="2" applyNumberFormat="1" applyFont="1" applyFill="1" applyBorder="1" applyAlignment="1">
      <alignment horizontal="right" vertical="center" indent="1"/>
    </xf>
    <xf numFmtId="189" fontId="98" fillId="53" borderId="5" xfId="2" applyNumberFormat="1" applyFont="1" applyFill="1" applyBorder="1" applyAlignment="1">
      <alignment horizontal="right" vertical="center" indent="1"/>
    </xf>
    <xf numFmtId="189" fontId="98" fillId="21" borderId="7" xfId="2" applyNumberFormat="1" applyFont="1" applyFill="1" applyBorder="1" applyAlignment="1">
      <alignment horizontal="right" vertical="center" indent="1"/>
    </xf>
    <xf numFmtId="189" fontId="98" fillId="46" borderId="5" xfId="2" applyNumberFormat="1" applyFont="1" applyFill="1" applyBorder="1" applyAlignment="1">
      <alignment horizontal="right" vertical="center" indent="1"/>
    </xf>
    <xf numFmtId="189" fontId="96" fillId="11" borderId="5" xfId="2" applyNumberFormat="1" applyFont="1" applyFill="1" applyBorder="1" applyAlignment="1">
      <alignment horizontal="right" vertical="center" indent="1"/>
    </xf>
    <xf numFmtId="189" fontId="96" fillId="60" borderId="5" xfId="2" applyNumberFormat="1" applyFont="1" applyFill="1" applyBorder="1" applyAlignment="1">
      <alignment horizontal="right" vertical="center" indent="1"/>
    </xf>
    <xf numFmtId="189" fontId="96" fillId="65" borderId="5" xfId="2" applyNumberFormat="1" applyFont="1" applyFill="1" applyBorder="1" applyAlignment="1">
      <alignment horizontal="right" vertical="center" indent="1"/>
    </xf>
    <xf numFmtId="189" fontId="96" fillId="66" borderId="5" xfId="2" applyNumberFormat="1" applyFont="1" applyFill="1" applyBorder="1" applyAlignment="1">
      <alignment horizontal="right" vertical="center" indent="1"/>
    </xf>
    <xf numFmtId="189" fontId="120" fillId="56" borderId="5" xfId="2" applyNumberFormat="1" applyFont="1" applyFill="1" applyBorder="1" applyAlignment="1">
      <alignment horizontal="right" vertical="center" indent="1"/>
    </xf>
    <xf numFmtId="189" fontId="11" fillId="0" borderId="0" xfId="7" applyNumberFormat="1" applyFont="1"/>
    <xf numFmtId="189" fontId="77" fillId="49" borderId="5" xfId="2" applyNumberFormat="1" applyFont="1" applyFill="1" applyBorder="1" applyAlignment="1">
      <alignment horizontal="center" vertical="center" wrapText="1"/>
    </xf>
    <xf numFmtId="189" fontId="23" fillId="0" borderId="0" xfId="0" applyNumberFormat="1" applyFont="1" applyAlignment="1">
      <alignment horizontal="centerContinuous" vertical="center"/>
    </xf>
    <xf numFmtId="189" fontId="162" fillId="64" borderId="5" xfId="11" applyNumberFormat="1" applyFont="1" applyFill="1" applyBorder="1" applyAlignment="1">
      <alignment horizontal="right" vertical="center" wrapText="1" indent="1"/>
    </xf>
    <xf numFmtId="189" fontId="162" fillId="63" borderId="5" xfId="11" applyNumberFormat="1" applyFont="1" applyFill="1" applyBorder="1" applyAlignment="1">
      <alignment horizontal="right" vertical="center" wrapText="1" indent="1"/>
    </xf>
    <xf numFmtId="189" fontId="162" fillId="64" borderId="5" xfId="11" applyNumberFormat="1" applyFont="1" applyFill="1" applyBorder="1" applyAlignment="1">
      <alignment horizontal="right" vertical="center" indent="1"/>
    </xf>
    <xf numFmtId="189" fontId="161" fillId="64" borderId="5" xfId="11" applyNumberFormat="1" applyFont="1" applyFill="1" applyBorder="1" applyAlignment="1">
      <alignment horizontal="center" vertical="center"/>
    </xf>
    <xf numFmtId="189" fontId="161" fillId="63" borderId="5" xfId="11" applyNumberFormat="1" applyFont="1" applyFill="1" applyBorder="1" applyAlignment="1">
      <alignment horizontal="center" vertical="center"/>
    </xf>
    <xf numFmtId="189" fontId="103" fillId="11" borderId="5" xfId="2" applyNumberFormat="1" applyFont="1" applyFill="1" applyBorder="1" applyAlignment="1">
      <alignment horizontal="right" vertical="center" indent="1"/>
    </xf>
    <xf numFmtId="189" fontId="103" fillId="60" borderId="5" xfId="2" applyNumberFormat="1" applyFont="1" applyFill="1" applyBorder="1" applyAlignment="1">
      <alignment horizontal="right" vertical="center" indent="1"/>
    </xf>
    <xf numFmtId="189" fontId="103" fillId="65" borderId="5" xfId="2" applyNumberFormat="1" applyFont="1" applyFill="1" applyBorder="1" applyAlignment="1">
      <alignment horizontal="right" vertical="center" indent="1"/>
    </xf>
    <xf numFmtId="189" fontId="103" fillId="66" borderId="5" xfId="2" applyNumberFormat="1" applyFont="1" applyFill="1" applyBorder="1" applyAlignment="1">
      <alignment horizontal="right" vertical="center" indent="1"/>
    </xf>
    <xf numFmtId="189" fontId="124" fillId="56" borderId="5" xfId="2" applyNumberFormat="1" applyFont="1" applyFill="1" applyBorder="1" applyAlignment="1">
      <alignment horizontal="right" vertical="center" indent="1"/>
    </xf>
    <xf numFmtId="0" fontId="10" fillId="0" borderId="0" xfId="7" applyFont="1" applyAlignment="1">
      <alignment horizontal="right" indent="1"/>
    </xf>
    <xf numFmtId="0" fontId="23" fillId="0" borderId="0" xfId="0" applyFont="1" applyAlignment="1">
      <alignment horizontal="right" vertical="center" indent="1"/>
    </xf>
    <xf numFmtId="189" fontId="98" fillId="9" borderId="5" xfId="2" applyNumberFormat="1" applyFont="1" applyFill="1" applyBorder="1" applyAlignment="1">
      <alignment horizontal="right" vertical="center" indent="1"/>
    </xf>
    <xf numFmtId="189" fontId="98" fillId="8" borderId="5" xfId="2" applyNumberFormat="1" applyFont="1" applyFill="1" applyBorder="1" applyAlignment="1">
      <alignment horizontal="right" vertical="center" indent="1"/>
    </xf>
    <xf numFmtId="189" fontId="136" fillId="3" borderId="5" xfId="2" applyNumberFormat="1" applyFont="1" applyFill="1" applyBorder="1" applyAlignment="1">
      <alignment horizontal="right" vertical="center" indent="1"/>
    </xf>
    <xf numFmtId="189" fontId="143" fillId="9" borderId="91" xfId="2" applyNumberFormat="1" applyFont="1" applyFill="1" applyBorder="1" applyAlignment="1">
      <alignment horizontal="right" vertical="center" indent="1"/>
    </xf>
    <xf numFmtId="189" fontId="143" fillId="39" borderId="91" xfId="2" applyNumberFormat="1" applyFont="1" applyFill="1" applyBorder="1" applyAlignment="1">
      <alignment horizontal="right" vertical="center" indent="1"/>
    </xf>
    <xf numFmtId="189" fontId="143" fillId="8" borderId="91" xfId="2" applyNumberFormat="1" applyFont="1" applyFill="1" applyBorder="1" applyAlignment="1">
      <alignment horizontal="right" vertical="center" indent="1"/>
    </xf>
    <xf numFmtId="189" fontId="143" fillId="40" borderId="18" xfId="0" applyNumberFormat="1" applyFont="1" applyFill="1" applyBorder="1" applyAlignment="1">
      <alignment horizontal="right" vertical="center" wrapText="1" indent="1"/>
    </xf>
    <xf numFmtId="189" fontId="143" fillId="40" borderId="93" xfId="0" applyNumberFormat="1" applyFont="1" applyFill="1" applyBorder="1" applyAlignment="1">
      <alignment horizontal="right" vertical="center" wrapText="1" indent="1"/>
    </xf>
    <xf numFmtId="189" fontId="143" fillId="41" borderId="18" xfId="0" applyNumberFormat="1" applyFont="1" applyFill="1" applyBorder="1" applyAlignment="1">
      <alignment horizontal="right" vertical="center" wrapText="1" indent="1"/>
    </xf>
    <xf numFmtId="189" fontId="143" fillId="41" borderId="93" xfId="0" applyNumberFormat="1" applyFont="1" applyFill="1" applyBorder="1" applyAlignment="1">
      <alignment horizontal="right" vertical="center" wrapText="1" indent="1"/>
    </xf>
    <xf numFmtId="189" fontId="77" fillId="55" borderId="5" xfId="2" applyNumberFormat="1" applyFont="1" applyFill="1" applyBorder="1" applyAlignment="1">
      <alignment horizontal="right" vertical="center" indent="1"/>
    </xf>
    <xf numFmtId="0" fontId="112" fillId="55" borderId="39" xfId="11" applyFont="1" applyFill="1" applyBorder="1" applyAlignment="1">
      <alignment horizontal="right" vertical="center" wrapText="1" indent="1"/>
    </xf>
    <xf numFmtId="43" fontId="112" fillId="56" borderId="39" xfId="2" applyFont="1" applyFill="1" applyBorder="1" applyAlignment="1">
      <alignment horizontal="right" vertical="center" wrapText="1" indent="1"/>
    </xf>
    <xf numFmtId="0" fontId="112" fillId="55" borderId="6" xfId="11" applyFont="1" applyFill="1" applyBorder="1" applyAlignment="1">
      <alignment horizontal="center" vertical="center" wrapText="1"/>
    </xf>
    <xf numFmtId="199" fontId="77" fillId="55" borderId="5" xfId="2" applyNumberFormat="1" applyFont="1" applyFill="1" applyBorder="1" applyAlignment="1">
      <alignment horizontal="center" vertical="center"/>
    </xf>
    <xf numFmtId="190" fontId="147" fillId="16" borderId="5" xfId="2" applyNumberFormat="1" applyFont="1" applyFill="1" applyBorder="1" applyAlignment="1">
      <alignment horizontal="center" vertical="center"/>
    </xf>
    <xf numFmtId="0" fontId="120" fillId="61" borderId="51" xfId="29" applyFont="1" applyFill="1" applyBorder="1" applyAlignment="1">
      <alignment horizontal="center" vertical="center" wrapText="1"/>
    </xf>
    <xf numFmtId="0" fontId="120" fillId="61" borderId="51" xfId="29" applyFont="1" applyFill="1" applyBorder="1" applyAlignment="1">
      <alignment horizontal="center" vertical="center"/>
    </xf>
    <xf numFmtId="0" fontId="120" fillId="44" borderId="51" xfId="29" applyFont="1" applyFill="1" applyBorder="1" applyAlignment="1">
      <alignment horizontal="center" vertical="center" wrapText="1"/>
    </xf>
    <xf numFmtId="0" fontId="120" fillId="44" borderId="51" xfId="29" applyFont="1" applyFill="1" applyBorder="1" applyAlignment="1">
      <alignment horizontal="center" vertical="center"/>
    </xf>
    <xf numFmtId="1" fontId="161" fillId="64" borderId="5" xfId="11" applyNumberFormat="1" applyFont="1" applyFill="1" applyBorder="1" applyAlignment="1">
      <alignment horizontal="right" vertical="center" indent="1"/>
    </xf>
    <xf numFmtId="1" fontId="161" fillId="63" borderId="5" xfId="11" applyNumberFormat="1" applyFont="1" applyFill="1" applyBorder="1" applyAlignment="1">
      <alignment horizontal="right" vertical="center" indent="1"/>
    </xf>
    <xf numFmtId="200" fontId="78" fillId="9" borderId="5" xfId="2" applyNumberFormat="1" applyFont="1" applyFill="1" applyBorder="1" applyAlignment="1">
      <alignment horizontal="right" vertical="center" indent="1"/>
    </xf>
    <xf numFmtId="200" fontId="78" fillId="8" borderId="5" xfId="2" applyNumberFormat="1" applyFont="1" applyFill="1" applyBorder="1" applyAlignment="1">
      <alignment horizontal="right" vertical="center" indent="1"/>
    </xf>
    <xf numFmtId="0" fontId="98" fillId="53" borderId="5" xfId="2" applyNumberFormat="1" applyFont="1" applyFill="1" applyBorder="1" applyAlignment="1">
      <alignment horizontal="center" vertical="center"/>
    </xf>
    <xf numFmtId="0" fontId="98" fillId="60" borderId="5" xfId="2" applyNumberFormat="1" applyFont="1" applyFill="1" applyBorder="1" applyAlignment="1">
      <alignment horizontal="center" vertical="center"/>
    </xf>
    <xf numFmtId="0" fontId="77" fillId="55" borderId="5" xfId="2" applyNumberFormat="1" applyFont="1" applyFill="1" applyBorder="1" applyAlignment="1">
      <alignment horizontal="center" vertical="center"/>
    </xf>
    <xf numFmtId="1" fontId="161" fillId="64" borderId="5" xfId="2" applyNumberFormat="1" applyFont="1" applyFill="1" applyBorder="1" applyAlignment="1">
      <alignment horizontal="right" vertical="center" indent="1"/>
    </xf>
    <xf numFmtId="1" fontId="161" fillId="63" borderId="5" xfId="2" applyNumberFormat="1" applyFont="1" applyFill="1" applyBorder="1" applyAlignment="1">
      <alignment horizontal="right" vertical="center" indent="1"/>
    </xf>
    <xf numFmtId="190" fontId="114" fillId="0" borderId="0" xfId="0" applyNumberFormat="1" applyFont="1" applyAlignment="1">
      <alignment vertical="center"/>
    </xf>
    <xf numFmtId="164" fontId="96" fillId="18" borderId="135" xfId="2" applyNumberFormat="1" applyFont="1" applyFill="1" applyBorder="1" applyAlignment="1">
      <alignment horizontal="right" vertical="center"/>
    </xf>
    <xf numFmtId="194" fontId="96" fillId="12" borderId="135" xfId="2" applyNumberFormat="1" applyFont="1" applyFill="1" applyBorder="1" applyAlignment="1">
      <alignment horizontal="right" vertical="center"/>
    </xf>
    <xf numFmtId="194" fontId="96" fillId="18" borderId="112" xfId="2" applyNumberFormat="1" applyFont="1" applyFill="1" applyBorder="1" applyAlignment="1">
      <alignment horizontal="right" vertical="center"/>
    </xf>
    <xf numFmtId="194" fontId="112" fillId="44" borderId="135" xfId="2" applyNumberFormat="1" applyFont="1" applyFill="1" applyBorder="1" applyAlignment="1">
      <alignment horizontal="right" vertical="center"/>
    </xf>
    <xf numFmtId="0" fontId="160" fillId="7" borderId="108" xfId="11" applyFont="1" applyFill="1" applyBorder="1" applyAlignment="1">
      <alignment horizontal="center" vertical="center"/>
    </xf>
    <xf numFmtId="189" fontId="160" fillId="7" borderId="109" xfId="11" applyNumberFormat="1" applyFont="1" applyFill="1" applyBorder="1" applyAlignment="1">
      <alignment horizontal="right" vertical="center" indent="1"/>
    </xf>
    <xf numFmtId="189" fontId="160" fillId="7" borderId="91" xfId="2" applyNumberFormat="1" applyFont="1" applyFill="1" applyBorder="1" applyAlignment="1">
      <alignment horizontal="right" vertical="center" indent="1"/>
    </xf>
    <xf numFmtId="190" fontId="96" fillId="18" borderId="135" xfId="2" applyNumberFormat="1" applyFont="1" applyFill="1" applyBorder="1" applyAlignment="1">
      <alignment horizontal="right" vertical="center"/>
    </xf>
    <xf numFmtId="190" fontId="140" fillId="42" borderId="135" xfId="2" applyNumberFormat="1" applyFont="1" applyFill="1" applyBorder="1" applyAlignment="1">
      <alignment horizontal="right" vertical="center"/>
    </xf>
    <xf numFmtId="173" fontId="140" fillId="37" borderId="135" xfId="2" applyNumberFormat="1" applyFont="1" applyFill="1" applyBorder="1" applyAlignment="1">
      <alignment horizontal="right" vertical="center"/>
    </xf>
    <xf numFmtId="190" fontId="96" fillId="12" borderId="135" xfId="2" applyNumberFormat="1" applyFont="1" applyFill="1" applyBorder="1" applyAlignment="1">
      <alignment horizontal="right" vertical="center"/>
    </xf>
    <xf numFmtId="190" fontId="140" fillId="24" borderId="135" xfId="2" applyNumberFormat="1" applyFont="1" applyFill="1" applyBorder="1" applyAlignment="1">
      <alignment horizontal="right" vertical="center"/>
    </xf>
    <xf numFmtId="173" fontId="140" fillId="24" borderId="135" xfId="2" applyNumberFormat="1" applyFont="1" applyFill="1" applyBorder="1" applyAlignment="1">
      <alignment horizontal="right" vertical="center"/>
    </xf>
    <xf numFmtId="190" fontId="112" fillId="44" borderId="135" xfId="2" applyNumberFormat="1" applyFont="1" applyFill="1" applyBorder="1" applyAlignment="1">
      <alignment horizontal="right" vertical="center"/>
    </xf>
    <xf numFmtId="190" fontId="112" fillId="43" borderId="135" xfId="2" applyNumberFormat="1" applyFont="1" applyFill="1" applyBorder="1" applyAlignment="1">
      <alignment horizontal="right" vertical="center"/>
    </xf>
    <xf numFmtId="173" fontId="112" fillId="43" borderId="135" xfId="2" applyNumberFormat="1" applyFont="1" applyFill="1" applyBorder="1" applyAlignment="1">
      <alignment horizontal="right" vertical="center"/>
    </xf>
    <xf numFmtId="171" fontId="112" fillId="17" borderId="0" xfId="31" applyNumberFormat="1" applyFont="1" applyFill="1" applyAlignment="1">
      <alignment vertical="center"/>
    </xf>
    <xf numFmtId="201" fontId="161" fillId="64" borderId="5" xfId="11" applyNumberFormat="1" applyFont="1" applyFill="1" applyBorder="1" applyAlignment="1">
      <alignment horizontal="right" vertical="center" indent="1"/>
    </xf>
    <xf numFmtId="201" fontId="161" fillId="63" borderId="5" xfId="11" applyNumberFormat="1" applyFont="1" applyFill="1" applyBorder="1" applyAlignment="1">
      <alignment horizontal="right" vertical="center" indent="1"/>
    </xf>
    <xf numFmtId="201" fontId="162" fillId="64" borderId="5" xfId="2" applyNumberFormat="1" applyFont="1" applyFill="1" applyBorder="1" applyAlignment="1">
      <alignment horizontal="right" vertical="center" indent="1"/>
    </xf>
    <xf numFmtId="201" fontId="162" fillId="63" borderId="5" xfId="2" applyNumberFormat="1" applyFont="1" applyFill="1" applyBorder="1" applyAlignment="1">
      <alignment horizontal="right" vertical="center" indent="1"/>
    </xf>
    <xf numFmtId="188" fontId="161" fillId="20" borderId="5" xfId="11" applyNumberFormat="1" applyFont="1" applyFill="1" applyBorder="1" applyAlignment="1">
      <alignment horizontal="right" vertical="center" wrapText="1" indent="1"/>
    </xf>
    <xf numFmtId="189" fontId="143" fillId="26" borderId="5" xfId="3" applyNumberFormat="1" applyFont="1" applyFill="1" applyBorder="1" applyAlignment="1">
      <alignment horizontal="right" vertical="center"/>
    </xf>
    <xf numFmtId="189" fontId="77" fillId="49" borderId="5" xfId="3" applyNumberFormat="1" applyFont="1" applyFill="1" applyBorder="1" applyAlignment="1">
      <alignment horizontal="right" vertical="center"/>
    </xf>
    <xf numFmtId="189" fontId="143" fillId="24" borderId="5" xfId="3" applyNumberFormat="1" applyFont="1" applyFill="1" applyBorder="1" applyAlignment="1">
      <alignment horizontal="right" vertical="center"/>
    </xf>
    <xf numFmtId="188" fontId="143" fillId="26" borderId="5" xfId="2" applyNumberFormat="1" applyFont="1" applyFill="1" applyBorder="1" applyAlignment="1">
      <alignment horizontal="right" vertical="center" indent="1"/>
    </xf>
    <xf numFmtId="188" fontId="143" fillId="24" borderId="5" xfId="2" applyNumberFormat="1" applyFont="1" applyFill="1" applyBorder="1" applyAlignment="1">
      <alignment horizontal="right" vertical="center" indent="1"/>
    </xf>
    <xf numFmtId="201" fontId="157" fillId="26" borderId="5" xfId="2" applyNumberFormat="1" applyFont="1" applyFill="1" applyBorder="1" applyAlignment="1">
      <alignment horizontal="center" vertical="center"/>
    </xf>
    <xf numFmtId="201" fontId="157" fillId="26" borderId="5" xfId="2" applyNumberFormat="1" applyFont="1" applyFill="1" applyBorder="1" applyAlignment="1">
      <alignment horizontal="right" vertical="center" indent="1"/>
    </xf>
    <xf numFmtId="201" fontId="176" fillId="0" borderId="0" xfId="7" applyNumberFormat="1" applyFont="1" applyFill="1" applyAlignment="1">
      <alignment horizontal="centerContinuous" vertical="center"/>
    </xf>
    <xf numFmtId="201" fontId="157" fillId="26" borderId="5" xfId="11" applyNumberFormat="1" applyFont="1" applyFill="1" applyBorder="1" applyAlignment="1">
      <alignment horizontal="left" vertical="center"/>
    </xf>
    <xf numFmtId="201" fontId="100" fillId="49" borderId="5" xfId="2" applyNumberFormat="1" applyFont="1" applyFill="1" applyBorder="1" applyAlignment="1">
      <alignment horizontal="center" vertical="center"/>
    </xf>
    <xf numFmtId="201" fontId="100" fillId="49" borderId="5" xfId="2" applyNumberFormat="1" applyFont="1" applyFill="1" applyBorder="1" applyAlignment="1">
      <alignment horizontal="right" vertical="center" indent="1"/>
    </xf>
    <xf numFmtId="201" fontId="157" fillId="24" borderId="5" xfId="2" applyNumberFormat="1" applyFont="1" applyFill="1" applyBorder="1" applyAlignment="1">
      <alignment horizontal="center" vertical="center"/>
    </xf>
    <xf numFmtId="201" fontId="157" fillId="24" borderId="5" xfId="2" applyNumberFormat="1" applyFont="1" applyFill="1" applyBorder="1" applyAlignment="1">
      <alignment horizontal="right" vertical="center" indent="1"/>
    </xf>
    <xf numFmtId="201" fontId="157" fillId="24" borderId="5" xfId="11" applyNumberFormat="1" applyFont="1" applyFill="1" applyBorder="1" applyAlignment="1">
      <alignment horizontal="left" vertical="center"/>
    </xf>
    <xf numFmtId="201" fontId="100" fillId="0" borderId="0" xfId="7" applyNumberFormat="1" applyFont="1" applyFill="1" applyAlignment="1">
      <alignment horizontal="centerContinuous" vertical="center"/>
    </xf>
    <xf numFmtId="201" fontId="100" fillId="49" borderId="5" xfId="11" applyNumberFormat="1" applyFont="1" applyFill="1" applyBorder="1" applyAlignment="1">
      <alignment horizontal="center" vertical="center"/>
    </xf>
    <xf numFmtId="201" fontId="77" fillId="49" borderId="5" xfId="2" applyNumberFormat="1" applyFont="1" applyFill="1" applyBorder="1" applyAlignment="1">
      <alignment horizontal="right" vertical="center" indent="1"/>
    </xf>
    <xf numFmtId="188" fontId="143" fillId="51" borderId="5" xfId="2" applyNumberFormat="1" applyFont="1" applyFill="1" applyBorder="1" applyAlignment="1">
      <alignment horizontal="right" vertical="center" indent="1"/>
    </xf>
    <xf numFmtId="188" fontId="77" fillId="49" borderId="5" xfId="2" applyNumberFormat="1" applyFont="1" applyFill="1" applyBorder="1" applyAlignment="1">
      <alignment horizontal="right" vertical="center" indent="1"/>
    </xf>
    <xf numFmtId="166" fontId="74" fillId="9" borderId="5" xfId="2" applyNumberFormat="1" applyFont="1" applyFill="1" applyBorder="1" applyAlignment="1">
      <alignment vertical="center"/>
    </xf>
    <xf numFmtId="166" fontId="74" fillId="9" borderId="5" xfId="2" applyNumberFormat="1" applyFont="1" applyFill="1" applyBorder="1" applyAlignment="1">
      <alignment horizontal="right" vertical="center"/>
    </xf>
    <xf numFmtId="166" fontId="74" fillId="8" borderId="5" xfId="2" applyNumberFormat="1" applyFont="1" applyFill="1" applyBorder="1" applyAlignment="1">
      <alignment horizontal="right" vertical="center"/>
    </xf>
    <xf numFmtId="202" fontId="140" fillId="37" borderId="135" xfId="2" applyNumberFormat="1" applyFont="1" applyFill="1" applyBorder="1" applyAlignment="1">
      <alignment horizontal="right" vertical="center"/>
    </xf>
    <xf numFmtId="202" fontId="140" fillId="24" borderId="135" xfId="2" applyNumberFormat="1" applyFont="1" applyFill="1" applyBorder="1" applyAlignment="1">
      <alignment horizontal="right" vertical="center"/>
    </xf>
    <xf numFmtId="202" fontId="112" fillId="43" borderId="135" xfId="2" applyNumberFormat="1" applyFont="1" applyFill="1" applyBorder="1" applyAlignment="1">
      <alignment horizontal="right" vertical="center"/>
    </xf>
    <xf numFmtId="0" fontId="1" fillId="0" borderId="0" xfId="72" applyFont="1"/>
    <xf numFmtId="164" fontId="96" fillId="53" borderId="5" xfId="2" applyNumberFormat="1" applyFont="1" applyFill="1" applyBorder="1" applyAlignment="1">
      <alignment horizontal="center" vertical="center" wrapText="1"/>
    </xf>
    <xf numFmtId="164" fontId="96" fillId="60" borderId="7" xfId="2" applyNumberFormat="1" applyFont="1" applyFill="1" applyBorder="1" applyAlignment="1">
      <alignment horizontal="center" vertical="center" wrapText="1"/>
    </xf>
    <xf numFmtId="164" fontId="100" fillId="55" borderId="8" xfId="2" applyNumberFormat="1" applyFont="1" applyFill="1" applyBorder="1" applyAlignment="1">
      <alignment horizontal="center" vertical="center" wrapText="1"/>
    </xf>
    <xf numFmtId="164" fontId="96" fillId="68" borderId="41" xfId="2" applyNumberFormat="1" applyFont="1" applyFill="1" applyBorder="1" applyAlignment="1">
      <alignment horizontal="right" vertical="center" wrapText="1" indent="2"/>
    </xf>
    <xf numFmtId="164" fontId="96" fillId="59" borderId="5" xfId="2" applyNumberFormat="1" applyFont="1" applyFill="1" applyBorder="1" applyAlignment="1">
      <alignment horizontal="right" vertical="center" wrapText="1" indent="2"/>
    </xf>
    <xf numFmtId="164" fontId="96" fillId="58" borderId="41" xfId="2" applyNumberFormat="1" applyFont="1" applyFill="1" applyBorder="1" applyAlignment="1">
      <alignment horizontal="right" vertical="center" wrapText="1" indent="2"/>
    </xf>
    <xf numFmtId="164" fontId="96" fillId="66" borderId="5" xfId="2" applyNumberFormat="1" applyFont="1" applyFill="1" applyBorder="1" applyAlignment="1">
      <alignment horizontal="right" vertical="center" wrapText="1" indent="2"/>
    </xf>
    <xf numFmtId="164" fontId="96" fillId="57" borderId="41" xfId="2" applyNumberFormat="1" applyFont="1" applyFill="1" applyBorder="1" applyAlignment="1">
      <alignment horizontal="right" vertical="center" wrapText="1" indent="2"/>
    </xf>
    <xf numFmtId="164" fontId="112" fillId="56" borderId="79" xfId="2" applyNumberFormat="1" applyFont="1" applyFill="1" applyBorder="1" applyAlignment="1">
      <alignment horizontal="right" vertical="center" wrapText="1" indent="2"/>
    </xf>
    <xf numFmtId="203" fontId="143" fillId="26" borderId="5" xfId="2" applyNumberFormat="1" applyFont="1" applyFill="1" applyBorder="1" applyAlignment="1">
      <alignment horizontal="right" vertical="center" indent="1"/>
    </xf>
    <xf numFmtId="203" fontId="143" fillId="51" borderId="5" xfId="2" applyNumberFormat="1" applyFont="1" applyFill="1" applyBorder="1" applyAlignment="1">
      <alignment horizontal="right" vertical="center" indent="1"/>
    </xf>
    <xf numFmtId="203" fontId="143" fillId="24" borderId="5" xfId="2" applyNumberFormat="1" applyFont="1" applyFill="1" applyBorder="1" applyAlignment="1">
      <alignment horizontal="right" vertical="center" indent="1"/>
    </xf>
    <xf numFmtId="203" fontId="77" fillId="49" borderId="5" xfId="0" applyNumberFormat="1" applyFont="1" applyFill="1" applyBorder="1" applyAlignment="1">
      <alignment horizontal="right" vertical="center" indent="1"/>
    </xf>
    <xf numFmtId="188" fontId="161" fillId="64" borderId="5" xfId="2" applyNumberFormat="1" applyFont="1" applyFill="1" applyBorder="1" applyAlignment="1">
      <alignment horizontal="right" vertical="center" indent="1"/>
    </xf>
    <xf numFmtId="188" fontId="161" fillId="63" borderId="5" xfId="2" applyNumberFormat="1" applyFont="1" applyFill="1" applyBorder="1" applyAlignment="1">
      <alignment horizontal="right" vertical="center" indent="1"/>
    </xf>
    <xf numFmtId="200" fontId="80" fillId="7" borderId="5" xfId="2" applyNumberFormat="1" applyFont="1" applyFill="1" applyBorder="1" applyAlignment="1">
      <alignment horizontal="right" vertical="center" indent="1"/>
    </xf>
    <xf numFmtId="189" fontId="10" fillId="0" borderId="0" xfId="0" applyNumberFormat="1" applyFont="1" applyAlignment="1">
      <alignment vertical="center"/>
    </xf>
    <xf numFmtId="0" fontId="112" fillId="55" borderId="6" xfId="11" applyFont="1" applyFill="1" applyBorder="1" applyAlignment="1">
      <alignment horizontal="center" vertical="center" wrapText="1"/>
    </xf>
    <xf numFmtId="189" fontId="124" fillId="55" borderId="5" xfId="2" applyNumberFormat="1" applyFont="1" applyFill="1" applyBorder="1" applyAlignment="1">
      <alignment horizontal="right" vertical="center" indent="1"/>
    </xf>
    <xf numFmtId="0" fontId="77" fillId="55" borderId="46" xfId="20" applyFont="1" applyFill="1" applyBorder="1" applyAlignment="1">
      <alignment horizontal="left" vertical="center" wrapText="1"/>
    </xf>
    <xf numFmtId="1" fontId="77" fillId="55" borderId="126" xfId="20" applyNumberFormat="1" applyFont="1" applyFill="1" applyBorder="1" applyAlignment="1">
      <alignment horizontal="right" vertical="center" wrapText="1" indent="1"/>
    </xf>
    <xf numFmtId="0" fontId="77" fillId="55" borderId="5" xfId="0" applyFont="1" applyFill="1" applyBorder="1" applyAlignment="1">
      <alignment horizontal="center" vertical="center" wrapText="1"/>
    </xf>
    <xf numFmtId="1" fontId="77" fillId="55" borderId="5" xfId="0" applyNumberFormat="1" applyFont="1" applyFill="1" applyBorder="1" applyAlignment="1">
      <alignment horizontal="center" vertical="center" wrapText="1"/>
    </xf>
    <xf numFmtId="1" fontId="77" fillId="55" borderId="5" xfId="0" applyNumberFormat="1" applyFont="1" applyFill="1" applyBorder="1" applyAlignment="1">
      <alignment horizontal="right" vertical="center" indent="1"/>
    </xf>
    <xf numFmtId="167" fontId="77" fillId="55" borderId="5" xfId="2" applyNumberFormat="1" applyFont="1" applyFill="1" applyBorder="1" applyAlignment="1">
      <alignment horizontal="center" vertical="center"/>
    </xf>
    <xf numFmtId="3" fontId="77" fillId="55" borderId="5" xfId="2" applyNumberFormat="1" applyFont="1" applyFill="1" applyBorder="1" applyAlignment="1">
      <alignment horizontal="center" vertical="center"/>
    </xf>
    <xf numFmtId="188" fontId="77" fillId="55" borderId="5" xfId="2" applyNumberFormat="1" applyFont="1" applyFill="1" applyBorder="1" applyAlignment="1">
      <alignment horizontal="right" vertical="center" indent="1"/>
    </xf>
    <xf numFmtId="198" fontId="77" fillId="55" borderId="5" xfId="2" applyNumberFormat="1" applyFont="1" applyFill="1" applyBorder="1" applyAlignment="1">
      <alignment horizontal="right" vertical="center"/>
    </xf>
    <xf numFmtId="193" fontId="77" fillId="55" borderId="5" xfId="2" applyNumberFormat="1" applyFont="1" applyFill="1" applyBorder="1" applyAlignment="1">
      <alignment horizontal="right" vertical="center"/>
    </xf>
    <xf numFmtId="0" fontId="77" fillId="55" borderId="6" xfId="0" applyFont="1" applyFill="1" applyBorder="1" applyAlignment="1">
      <alignment horizontal="center" vertical="center" wrapText="1"/>
    </xf>
    <xf numFmtId="201" fontId="77" fillId="55" borderId="5" xfId="11" applyNumberFormat="1" applyFont="1" applyFill="1" applyBorder="1" applyAlignment="1">
      <alignment horizontal="right" vertical="center" indent="1"/>
    </xf>
    <xf numFmtId="189" fontId="77" fillId="55" borderId="5" xfId="11" applyNumberFormat="1" applyFont="1" applyFill="1" applyBorder="1" applyAlignment="1">
      <alignment horizontal="center" vertical="center"/>
    </xf>
    <xf numFmtId="167" fontId="112" fillId="55" borderId="5" xfId="2" applyNumberFormat="1" applyFont="1" applyFill="1" applyBorder="1" applyAlignment="1">
      <alignment horizontal="center" vertical="center" wrapText="1"/>
    </xf>
    <xf numFmtId="201" fontId="112" fillId="55" borderId="5" xfId="2" applyNumberFormat="1" applyFont="1" applyFill="1" applyBorder="1" applyAlignment="1">
      <alignment horizontal="right" vertical="center" indent="1"/>
    </xf>
    <xf numFmtId="189" fontId="112" fillId="55" borderId="5" xfId="11" applyNumberFormat="1" applyFont="1" applyFill="1" applyBorder="1" applyAlignment="1">
      <alignment horizontal="right" vertical="center" wrapText="1" indent="1"/>
    </xf>
    <xf numFmtId="188" fontId="77" fillId="55" borderId="5" xfId="11" applyNumberFormat="1" applyFont="1" applyFill="1" applyBorder="1" applyAlignment="1">
      <alignment horizontal="right" vertical="center" wrapText="1" indent="1"/>
    </xf>
    <xf numFmtId="172" fontId="77" fillId="55" borderId="17" xfId="23" applyNumberFormat="1" applyFont="1" applyFill="1" applyBorder="1" applyAlignment="1">
      <alignment horizontal="center" vertical="center" textRotation="90" wrapText="1"/>
    </xf>
    <xf numFmtId="0" fontId="77" fillId="55" borderId="6" xfId="11" applyFont="1" applyFill="1" applyBorder="1" applyAlignment="1">
      <alignment horizontal="center" vertical="center" wrapText="1"/>
    </xf>
    <xf numFmtId="0" fontId="165" fillId="0" borderId="0" xfId="0" applyFont="1" applyAlignment="1">
      <alignment vertical="center"/>
    </xf>
    <xf numFmtId="0" fontId="97" fillId="71" borderId="96" xfId="0" applyFont="1" applyFill="1" applyBorder="1" applyAlignment="1">
      <alignment vertical="center" wrapText="1"/>
    </xf>
    <xf numFmtId="0" fontId="78" fillId="9" borderId="136" xfId="0" applyFont="1" applyFill="1" applyBorder="1" applyAlignment="1">
      <alignment horizontal="left" vertical="center" wrapText="1"/>
    </xf>
    <xf numFmtId="189" fontId="78" fillId="9" borderId="136" xfId="2" applyNumberFormat="1" applyFont="1" applyFill="1" applyBorder="1" applyAlignment="1">
      <alignment horizontal="right" vertical="center" indent="1"/>
    </xf>
    <xf numFmtId="0" fontId="78" fillId="8" borderId="136" xfId="0" applyFont="1" applyFill="1" applyBorder="1" applyAlignment="1">
      <alignment horizontal="left" vertical="center" wrapText="1"/>
    </xf>
    <xf numFmtId="189" fontId="78" fillId="8" borderId="136" xfId="2" applyNumberFormat="1" applyFont="1" applyFill="1" applyBorder="1" applyAlignment="1">
      <alignment horizontal="right" vertical="center" indent="1"/>
    </xf>
    <xf numFmtId="0" fontId="80" fillId="3" borderId="136" xfId="0" applyFont="1" applyFill="1" applyBorder="1" applyAlignment="1">
      <alignment horizontal="center" vertical="center" wrapText="1"/>
    </xf>
    <xf numFmtId="189" fontId="80" fillId="3" borderId="136" xfId="2" applyNumberFormat="1" applyFont="1" applyFill="1" applyBorder="1" applyAlignment="1">
      <alignment horizontal="right" vertical="center" indent="1"/>
    </xf>
    <xf numFmtId="189" fontId="80" fillId="7" borderId="136" xfId="2" applyNumberFormat="1" applyFont="1" applyFill="1" applyBorder="1" applyAlignment="1">
      <alignment horizontal="right" vertical="center" indent="1"/>
    </xf>
    <xf numFmtId="189" fontId="78" fillId="9" borderId="136" xfId="0" applyNumberFormat="1" applyFont="1" applyFill="1" applyBorder="1" applyAlignment="1">
      <alignment horizontal="right" vertical="center" indent="1"/>
    </xf>
    <xf numFmtId="189" fontId="78" fillId="8" borderId="136" xfId="0" applyNumberFormat="1" applyFont="1" applyFill="1" applyBorder="1" applyAlignment="1">
      <alignment horizontal="right" vertical="center" indent="1"/>
    </xf>
    <xf numFmtId="189" fontId="80" fillId="3" borderId="136" xfId="0" applyNumberFormat="1" applyFont="1" applyFill="1" applyBorder="1" applyAlignment="1">
      <alignment horizontal="right" vertical="center" indent="1"/>
    </xf>
    <xf numFmtId="0" fontId="80" fillId="3" borderId="5" xfId="0" applyFont="1" applyFill="1" applyBorder="1" applyAlignment="1">
      <alignment horizontal="center" vertical="center" wrapText="1"/>
    </xf>
    <xf numFmtId="200" fontId="10" fillId="0" borderId="0" xfId="0" applyNumberFormat="1" applyFont="1"/>
    <xf numFmtId="165" fontId="13" fillId="0" borderId="0" xfId="0" applyNumberFormat="1" applyFont="1" applyAlignment="1">
      <alignment horizontal="center"/>
    </xf>
    <xf numFmtId="0" fontId="11" fillId="0" borderId="0" xfId="0" applyFont="1" applyAlignment="1">
      <alignment vertical="top"/>
    </xf>
    <xf numFmtId="165" fontId="13" fillId="0" borderId="0" xfId="2" applyNumberFormat="1" applyFont="1" applyAlignment="1">
      <alignment horizontal="center"/>
    </xf>
    <xf numFmtId="165" fontId="10" fillId="0" borderId="0" xfId="2" applyNumberFormat="1" applyFont="1" applyAlignment="1">
      <alignment horizontal="center"/>
    </xf>
    <xf numFmtId="188" fontId="77" fillId="55" borderId="126" xfId="2" applyNumberFormat="1" applyFont="1" applyFill="1" applyBorder="1" applyAlignment="1">
      <alignment horizontal="right" vertical="center" wrapText="1" indent="1"/>
    </xf>
    <xf numFmtId="0" fontId="46" fillId="0" borderId="0" xfId="11" applyFont="1" applyBorder="1"/>
    <xf numFmtId="0" fontId="10" fillId="0" borderId="137" xfId="11" applyFont="1" applyBorder="1"/>
    <xf numFmtId="0" fontId="10" fillId="0" borderId="138" xfId="11" applyFont="1" applyBorder="1"/>
    <xf numFmtId="0" fontId="10" fillId="0" borderId="139" xfId="11" applyFont="1" applyBorder="1"/>
    <xf numFmtId="0" fontId="10" fillId="0" borderId="140" xfId="11" applyFont="1" applyBorder="1"/>
    <xf numFmtId="0" fontId="10" fillId="0" borderId="141" xfId="11" applyFont="1" applyBorder="1"/>
    <xf numFmtId="189" fontId="111" fillId="7" borderId="5" xfId="2" applyNumberFormat="1" applyFont="1" applyFill="1" applyBorder="1" applyAlignment="1">
      <alignment horizontal="right" vertical="center" indent="1"/>
    </xf>
    <xf numFmtId="0" fontId="78" fillId="9" borderId="9" xfId="0" applyFont="1" applyFill="1" applyBorder="1" applyAlignment="1">
      <alignment horizontal="left" vertical="center" wrapText="1"/>
    </xf>
    <xf numFmtId="0" fontId="78" fillId="8" borderId="9" xfId="0" applyFont="1" applyFill="1" applyBorder="1" applyAlignment="1">
      <alignment horizontal="left" vertical="center" wrapText="1"/>
    </xf>
    <xf numFmtId="182" fontId="78" fillId="9" borderId="8" xfId="2" applyNumberFormat="1" applyFont="1" applyFill="1" applyBorder="1" applyAlignment="1">
      <alignment vertical="center"/>
    </xf>
    <xf numFmtId="182" fontId="78" fillId="8" borderId="8" xfId="2" applyNumberFormat="1" applyFont="1" applyFill="1" applyBorder="1" applyAlignment="1">
      <alignment vertical="center"/>
    </xf>
    <xf numFmtId="0" fontId="78" fillId="9" borderId="8" xfId="0" applyFont="1" applyFill="1" applyBorder="1" applyAlignment="1">
      <alignment vertical="center" wrapText="1"/>
    </xf>
    <xf numFmtId="0" fontId="78" fillId="8" borderId="8" xfId="0" applyFont="1" applyFill="1" applyBorder="1" applyAlignment="1">
      <alignment vertical="center" wrapText="1"/>
    </xf>
    <xf numFmtId="0" fontId="78" fillId="9" borderId="10" xfId="0" applyFont="1" applyFill="1" applyBorder="1" applyAlignment="1">
      <alignment vertical="center" wrapText="1"/>
    </xf>
    <xf numFmtId="0" fontId="78" fillId="8" borderId="10" xfId="0" applyFont="1" applyFill="1" applyBorder="1" applyAlignment="1">
      <alignment vertical="center" wrapText="1"/>
    </xf>
    <xf numFmtId="0" fontId="10" fillId="0" borderId="145" xfId="11" applyFont="1" applyBorder="1"/>
    <xf numFmtId="0" fontId="10" fillId="0" borderId="146" xfId="11" applyFont="1" applyBorder="1"/>
    <xf numFmtId="0" fontId="10" fillId="0" borderId="147" xfId="11" applyFont="1" applyBorder="1"/>
    <xf numFmtId="0" fontId="10" fillId="0" borderId="148" xfId="11" applyFont="1" applyBorder="1"/>
    <xf numFmtId="0" fontId="10" fillId="0" borderId="149" xfId="11" applyFont="1" applyBorder="1"/>
    <xf numFmtId="0" fontId="10" fillId="0" borderId="150" xfId="11" applyFont="1" applyBorder="1"/>
    <xf numFmtId="0" fontId="10" fillId="0" borderId="151" xfId="11" applyFont="1" applyBorder="1"/>
    <xf numFmtId="0" fontId="10" fillId="0" borderId="152" xfId="11" applyFont="1" applyBorder="1"/>
    <xf numFmtId="0" fontId="10" fillId="0" borderId="145" xfId="0" applyFont="1" applyBorder="1"/>
    <xf numFmtId="0" fontId="10" fillId="0" borderId="146" xfId="0" applyFont="1" applyBorder="1"/>
    <xf numFmtId="0" fontId="10" fillId="0" borderId="147" xfId="0" applyFont="1" applyBorder="1"/>
    <xf numFmtId="0" fontId="10" fillId="0" borderId="148" xfId="0" applyFont="1" applyBorder="1"/>
    <xf numFmtId="0" fontId="10" fillId="0" borderId="149" xfId="0" applyFont="1" applyBorder="1"/>
    <xf numFmtId="0" fontId="10" fillId="0" borderId="148" xfId="0" applyFont="1" applyBorder="1" applyAlignment="1">
      <alignment vertical="center"/>
    </xf>
    <xf numFmtId="0" fontId="10" fillId="0" borderId="0" xfId="0" applyFont="1" applyBorder="1" applyAlignment="1">
      <alignment vertical="center"/>
    </xf>
    <xf numFmtId="0" fontId="10" fillId="0" borderId="149" xfId="0" applyFont="1" applyBorder="1" applyAlignment="1">
      <alignment vertical="center"/>
    </xf>
    <xf numFmtId="0" fontId="10" fillId="0" borderId="150" xfId="0" applyFont="1" applyBorder="1"/>
    <xf numFmtId="0" fontId="10" fillId="0" borderId="151" xfId="0" applyFont="1" applyBorder="1"/>
    <xf numFmtId="0" fontId="10" fillId="0" borderId="152" xfId="0" applyFont="1" applyBorder="1"/>
    <xf numFmtId="189" fontId="80" fillId="7" borderId="5" xfId="2" applyNumberFormat="1" applyFont="1" applyFill="1" applyBorder="1" applyAlignment="1">
      <alignment horizontal="right" vertical="center" indent="1"/>
    </xf>
    <xf numFmtId="0" fontId="0" fillId="0" borderId="146" xfId="0" applyBorder="1"/>
    <xf numFmtId="0" fontId="0" fillId="0" borderId="147" xfId="0" applyBorder="1"/>
    <xf numFmtId="0" fontId="0" fillId="0" borderId="0" xfId="0" applyBorder="1"/>
    <xf numFmtId="0" fontId="0" fillId="0" borderId="149" xfId="0" applyBorder="1"/>
    <xf numFmtId="0" fontId="0" fillId="0" borderId="151" xfId="0" applyBorder="1"/>
    <xf numFmtId="0" fontId="0" fillId="0" borderId="152" xfId="0" applyBorder="1"/>
    <xf numFmtId="0" fontId="111" fillId="3" borderId="18" xfId="11" applyFont="1" applyFill="1" applyBorder="1" applyAlignment="1">
      <alignment horizontal="center" vertical="center" wrapText="1"/>
    </xf>
    <xf numFmtId="0" fontId="74" fillId="9" borderId="18" xfId="11" applyFont="1" applyFill="1" applyBorder="1" applyAlignment="1">
      <alignment horizontal="left" vertical="center" wrapText="1"/>
    </xf>
    <xf numFmtId="189" fontId="74" fillId="9" borderId="18" xfId="2" applyNumberFormat="1" applyFont="1" applyFill="1" applyBorder="1" applyAlignment="1">
      <alignment horizontal="right" vertical="center" indent="1"/>
    </xf>
    <xf numFmtId="189" fontId="74" fillId="7" borderId="18" xfId="2" applyNumberFormat="1" applyFont="1" applyFill="1" applyBorder="1" applyAlignment="1">
      <alignment horizontal="right" vertical="center" indent="1"/>
    </xf>
    <xf numFmtId="0" fontId="74" fillId="8" borderId="18" xfId="11" applyFont="1" applyFill="1" applyBorder="1" applyAlignment="1">
      <alignment horizontal="left" vertical="center" wrapText="1"/>
    </xf>
    <xf numFmtId="189" fontId="74" fillId="8" borderId="18" xfId="2" applyNumberFormat="1" applyFont="1" applyFill="1" applyBorder="1" applyAlignment="1">
      <alignment horizontal="right" vertical="center" indent="1"/>
    </xf>
    <xf numFmtId="189" fontId="74" fillId="8" borderId="18" xfId="11" applyNumberFormat="1" applyFont="1" applyFill="1" applyBorder="1" applyAlignment="1">
      <alignment horizontal="right" vertical="center" indent="1"/>
    </xf>
    <xf numFmtId="189" fontId="74" fillId="9" borderId="18" xfId="11" applyNumberFormat="1" applyFont="1" applyFill="1" applyBorder="1" applyAlignment="1">
      <alignment horizontal="right" vertical="center" indent="1"/>
    </xf>
    <xf numFmtId="173" fontId="111" fillId="7" borderId="18" xfId="2" applyNumberFormat="1" applyFont="1" applyFill="1" applyBorder="1" applyAlignment="1">
      <alignment horizontal="center" vertical="center"/>
    </xf>
    <xf numFmtId="189" fontId="111" fillId="3" borderId="18" xfId="2" applyNumberFormat="1" applyFont="1" applyFill="1" applyBorder="1" applyAlignment="1">
      <alignment horizontal="right" vertical="center" indent="1"/>
    </xf>
    <xf numFmtId="189" fontId="111" fillId="7" borderId="18" xfId="2" applyNumberFormat="1" applyFont="1" applyFill="1" applyBorder="1" applyAlignment="1">
      <alignment horizontal="right" vertical="center" indent="1"/>
    </xf>
    <xf numFmtId="189" fontId="111" fillId="3" borderId="18" xfId="11" applyNumberFormat="1" applyFont="1" applyFill="1" applyBorder="1" applyAlignment="1">
      <alignment horizontal="right" vertical="center" indent="1"/>
    </xf>
    <xf numFmtId="0" fontId="111" fillId="3" borderId="136" xfId="0" applyFont="1" applyFill="1" applyBorder="1" applyAlignment="1">
      <alignment horizontal="center" vertical="center" wrapText="1"/>
    </xf>
    <xf numFmtId="0" fontId="74" fillId="9" borderId="136" xfId="11" applyFont="1" applyFill="1" applyBorder="1" applyAlignment="1">
      <alignment horizontal="left" vertical="center" wrapText="1"/>
    </xf>
    <xf numFmtId="189" fontId="74" fillId="9" borderId="136" xfId="2" applyNumberFormat="1" applyFont="1" applyFill="1" applyBorder="1" applyAlignment="1">
      <alignment horizontal="right" vertical="center" indent="1"/>
    </xf>
    <xf numFmtId="189" fontId="111" fillId="7" borderId="136" xfId="2" applyNumberFormat="1" applyFont="1" applyFill="1" applyBorder="1" applyAlignment="1">
      <alignment horizontal="right" vertical="center" indent="1"/>
    </xf>
    <xf numFmtId="0" fontId="74" fillId="8" borderId="136" xfId="11" applyFont="1" applyFill="1" applyBorder="1" applyAlignment="1">
      <alignment horizontal="left" vertical="center" wrapText="1"/>
    </xf>
    <xf numFmtId="189" fontId="74" fillId="8" borderId="136" xfId="2" applyNumberFormat="1" applyFont="1" applyFill="1" applyBorder="1" applyAlignment="1">
      <alignment horizontal="right" vertical="center" indent="1"/>
    </xf>
    <xf numFmtId="0" fontId="111" fillId="3" borderId="136" xfId="11" applyFont="1" applyFill="1" applyBorder="1" applyAlignment="1">
      <alignment horizontal="center" vertical="center" wrapText="1"/>
    </xf>
    <xf numFmtId="0" fontId="74" fillId="72" borderId="136" xfId="11" applyFont="1" applyFill="1" applyBorder="1" applyAlignment="1">
      <alignment horizontal="left" vertical="center" wrapText="1"/>
    </xf>
    <xf numFmtId="189" fontId="74" fillId="72" borderId="136" xfId="2" applyNumberFormat="1" applyFont="1" applyFill="1" applyBorder="1" applyAlignment="1">
      <alignment horizontal="right" vertical="center" indent="1"/>
    </xf>
    <xf numFmtId="189" fontId="111" fillId="3" borderId="136" xfId="2" applyNumberFormat="1" applyFont="1" applyFill="1" applyBorder="1" applyAlignment="1">
      <alignment horizontal="right" vertical="center" indent="1"/>
    </xf>
    <xf numFmtId="173" fontId="111" fillId="3" borderId="136" xfId="2" applyNumberFormat="1" applyFont="1" applyFill="1" applyBorder="1" applyAlignment="1">
      <alignment horizontal="center" vertical="center"/>
    </xf>
    <xf numFmtId="0" fontId="111" fillId="7" borderId="136" xfId="11" applyFont="1" applyFill="1" applyBorder="1" applyAlignment="1">
      <alignment horizontal="center" vertical="center" wrapText="1"/>
    </xf>
    <xf numFmtId="0" fontId="4" fillId="0" borderId="153" xfId="69" applyBorder="1"/>
    <xf numFmtId="0" fontId="4" fillId="0" borderId="154" xfId="69" applyBorder="1"/>
    <xf numFmtId="0" fontId="4" fillId="0" borderId="155" xfId="69" applyBorder="1"/>
    <xf numFmtId="0" fontId="4" fillId="0" borderId="156" xfId="69" applyBorder="1"/>
    <xf numFmtId="0" fontId="4" fillId="0" borderId="0" xfId="69" applyBorder="1"/>
    <xf numFmtId="0" fontId="4" fillId="0" borderId="157" xfId="69" applyBorder="1"/>
    <xf numFmtId="0" fontId="4" fillId="0" borderId="158" xfId="69" applyBorder="1"/>
    <xf numFmtId="0" fontId="4" fillId="0" borderId="159" xfId="69" applyBorder="1"/>
    <xf numFmtId="0" fontId="4" fillId="0" borderId="160" xfId="69" applyBorder="1"/>
    <xf numFmtId="165" fontId="160" fillId="7" borderId="136" xfId="2" applyNumberFormat="1" applyFont="1" applyFill="1" applyBorder="1" applyAlignment="1">
      <alignment horizontal="center" vertical="center"/>
    </xf>
    <xf numFmtId="165" fontId="160" fillId="3" borderId="136" xfId="2" applyNumberFormat="1" applyFont="1" applyFill="1" applyBorder="1" applyAlignment="1">
      <alignment horizontal="center" vertical="center" wrapText="1"/>
    </xf>
    <xf numFmtId="0" fontId="143" fillId="9" borderId="136" xfId="11" applyFont="1" applyFill="1" applyBorder="1" applyAlignment="1">
      <alignment horizontal="left" vertical="center" wrapText="1"/>
    </xf>
    <xf numFmtId="189" fontId="143" fillId="9" borderId="136" xfId="2" applyNumberFormat="1" applyFont="1" applyFill="1" applyBorder="1" applyAlignment="1">
      <alignment horizontal="right" vertical="center" indent="1"/>
    </xf>
    <xf numFmtId="189" fontId="143" fillId="29" borderId="136" xfId="2" applyNumberFormat="1" applyFont="1" applyFill="1" applyBorder="1" applyAlignment="1">
      <alignment horizontal="right" vertical="center" indent="1"/>
    </xf>
    <xf numFmtId="189" fontId="143" fillId="29" borderId="136" xfId="0" applyNumberFormat="1" applyFont="1" applyFill="1" applyBorder="1" applyAlignment="1">
      <alignment horizontal="right" vertical="center" indent="1"/>
    </xf>
    <xf numFmtId="0" fontId="143" fillId="8" borderId="136" xfId="11" applyFont="1" applyFill="1" applyBorder="1" applyAlignment="1">
      <alignment horizontal="left" vertical="center" wrapText="1"/>
    </xf>
    <xf numFmtId="189" fontId="143" fillId="8" borderId="136" xfId="2" applyNumberFormat="1" applyFont="1" applyFill="1" applyBorder="1" applyAlignment="1">
      <alignment horizontal="right" vertical="center" indent="1"/>
    </xf>
    <xf numFmtId="189" fontId="160" fillId="3" borderId="136" xfId="2" applyNumberFormat="1" applyFont="1" applyFill="1" applyBorder="1" applyAlignment="1">
      <alignment horizontal="right" vertical="center" indent="1"/>
    </xf>
    <xf numFmtId="0" fontId="147" fillId="3" borderId="136" xfId="11" applyFont="1" applyFill="1" applyBorder="1" applyAlignment="1">
      <alignment horizontal="center" vertical="center" wrapText="1"/>
    </xf>
    <xf numFmtId="0" fontId="147" fillId="7" borderId="136" xfId="11" applyFont="1" applyFill="1" applyBorder="1" applyAlignment="1">
      <alignment horizontal="center" vertical="center" wrapText="1"/>
    </xf>
    <xf numFmtId="0" fontId="147" fillId="8" borderId="136" xfId="11" applyFont="1" applyFill="1" applyBorder="1" applyAlignment="1">
      <alignment vertical="center" wrapText="1"/>
    </xf>
    <xf numFmtId="186" fontId="147" fillId="8" borderId="136" xfId="2" applyNumberFormat="1" applyFont="1" applyFill="1" applyBorder="1" applyAlignment="1">
      <alignment horizontal="right" vertical="center"/>
    </xf>
    <xf numFmtId="189" fontId="147" fillId="8" borderId="136" xfId="2" applyNumberFormat="1" applyFont="1" applyFill="1" applyBorder="1" applyAlignment="1">
      <alignment horizontal="right" vertical="center" indent="1"/>
    </xf>
    <xf numFmtId="186" fontId="140" fillId="8" borderId="136" xfId="2" applyNumberFormat="1" applyFont="1" applyFill="1" applyBorder="1" applyAlignment="1">
      <alignment horizontal="right" vertical="center"/>
    </xf>
    <xf numFmtId="189" fontId="147" fillId="7" borderId="136" xfId="2" applyNumberFormat="1" applyFont="1" applyFill="1" applyBorder="1" applyAlignment="1">
      <alignment horizontal="right" vertical="center" indent="1"/>
    </xf>
    <xf numFmtId="0" fontId="140" fillId="9" borderId="136" xfId="11" applyFont="1" applyFill="1" applyBorder="1" applyAlignment="1">
      <alignment horizontal="left" vertical="center"/>
    </xf>
    <xf numFmtId="189" fontId="140" fillId="9" borderId="136" xfId="2" applyNumberFormat="1" applyFont="1" applyFill="1" applyBorder="1" applyAlignment="1">
      <alignment horizontal="right" vertical="center" indent="1"/>
    </xf>
    <xf numFmtId="188" fontId="140" fillId="48" borderId="136" xfId="2" applyNumberFormat="1" applyFont="1" applyFill="1" applyBorder="1" applyAlignment="1">
      <alignment horizontal="right" vertical="center" indent="1"/>
    </xf>
    <xf numFmtId="189" fontId="147" fillId="73" borderId="136" xfId="2" applyNumberFormat="1" applyFont="1" applyFill="1" applyBorder="1" applyAlignment="1">
      <alignment horizontal="right" vertical="center" indent="1"/>
    </xf>
    <xf numFmtId="0" fontId="147" fillId="7" borderId="136" xfId="11" applyFont="1" applyFill="1" applyBorder="1" applyAlignment="1">
      <alignment horizontal="center" vertical="center"/>
    </xf>
    <xf numFmtId="189" fontId="147" fillId="7" borderId="136" xfId="11" applyNumberFormat="1" applyFont="1" applyFill="1" applyBorder="1" applyAlignment="1">
      <alignment horizontal="right" vertical="center" indent="1"/>
    </xf>
    <xf numFmtId="0" fontId="143" fillId="9" borderId="136" xfId="2" applyNumberFormat="1" applyFont="1" applyFill="1" applyBorder="1" applyAlignment="1">
      <alignment horizontal="center" vertical="center"/>
    </xf>
    <xf numFmtId="0" fontId="143" fillId="8" borderId="136" xfId="2" applyNumberFormat="1" applyFont="1" applyFill="1" applyBorder="1" applyAlignment="1">
      <alignment horizontal="center" vertical="center"/>
    </xf>
    <xf numFmtId="0" fontId="160" fillId="3" borderId="136" xfId="11" applyFont="1" applyFill="1" applyBorder="1" applyAlignment="1">
      <alignment horizontal="center" vertical="center" wrapText="1"/>
    </xf>
    <xf numFmtId="0" fontId="160" fillId="7" borderId="136" xfId="11" applyFont="1" applyFill="1" applyBorder="1" applyAlignment="1">
      <alignment horizontal="center" vertical="center" wrapText="1"/>
    </xf>
    <xf numFmtId="0" fontId="143" fillId="29" borderId="136" xfId="11" applyFont="1" applyFill="1" applyBorder="1" applyAlignment="1">
      <alignment horizontal="left" vertical="center" wrapText="1"/>
    </xf>
    <xf numFmtId="0" fontId="143" fillId="38" borderId="136" xfId="11" applyFont="1" applyFill="1" applyBorder="1" applyAlignment="1">
      <alignment horizontal="left" vertical="center" wrapText="1"/>
    </xf>
    <xf numFmtId="189" fontId="160" fillId="7" borderId="136" xfId="2" applyNumberFormat="1" applyFont="1" applyFill="1" applyBorder="1" applyAlignment="1">
      <alignment horizontal="right" vertical="center" indent="1"/>
    </xf>
    <xf numFmtId="0" fontId="160" fillId="7" borderId="136" xfId="14" applyFont="1" applyFill="1" applyBorder="1" applyAlignment="1">
      <alignment horizontal="center" vertical="center" wrapText="1"/>
    </xf>
    <xf numFmtId="0" fontId="136" fillId="7" borderId="136" xfId="14" applyFont="1" applyFill="1" applyBorder="1" applyAlignment="1">
      <alignment horizontal="center" vertical="center"/>
    </xf>
    <xf numFmtId="0" fontId="160" fillId="7" borderId="136" xfId="14" applyFont="1" applyFill="1" applyBorder="1" applyAlignment="1">
      <alignment horizontal="center" vertical="center"/>
    </xf>
    <xf numFmtId="0" fontId="143" fillId="29" borderId="136" xfId="14" applyFont="1" applyFill="1" applyBorder="1" applyAlignment="1">
      <alignment vertical="center"/>
    </xf>
    <xf numFmtId="0" fontId="143" fillId="29" borderId="136" xfId="14" applyFont="1" applyFill="1" applyBorder="1" applyAlignment="1">
      <alignment horizontal="center" vertical="center"/>
    </xf>
    <xf numFmtId="0" fontId="143" fillId="38" borderId="136" xfId="14" applyFont="1" applyFill="1" applyBorder="1" applyAlignment="1">
      <alignment vertical="center"/>
    </xf>
    <xf numFmtId="0" fontId="143" fillId="38" borderId="136" xfId="14" applyFont="1" applyFill="1" applyBorder="1" applyAlignment="1">
      <alignment horizontal="center" vertical="center"/>
    </xf>
    <xf numFmtId="0" fontId="140" fillId="40" borderId="136" xfId="11" applyFont="1" applyFill="1" applyBorder="1" applyAlignment="1">
      <alignment horizontal="left" vertical="center" wrapText="1"/>
    </xf>
    <xf numFmtId="189" fontId="140" fillId="3" borderId="136" xfId="2" applyNumberFormat="1" applyFont="1" applyFill="1" applyBorder="1" applyAlignment="1">
      <alignment horizontal="right" vertical="center" indent="1"/>
    </xf>
    <xf numFmtId="0" fontId="140" fillId="41" borderId="136" xfId="11" applyFont="1" applyFill="1" applyBorder="1" applyAlignment="1">
      <alignment horizontal="left" vertical="center" wrapText="1"/>
    </xf>
    <xf numFmtId="189" fontId="140" fillId="8" borderId="136" xfId="2" applyNumberFormat="1" applyFont="1" applyFill="1" applyBorder="1" applyAlignment="1">
      <alignment horizontal="right" vertical="center" indent="1"/>
    </xf>
    <xf numFmtId="0" fontId="140" fillId="9" borderId="136" xfId="11" applyFont="1" applyFill="1" applyBorder="1" applyAlignment="1">
      <alignment horizontal="left" vertical="center" wrapText="1"/>
    </xf>
    <xf numFmtId="0" fontId="140" fillId="8" borderId="136" xfId="11" applyFont="1" applyFill="1" applyBorder="1" applyAlignment="1">
      <alignment horizontal="left" vertical="center" wrapText="1"/>
    </xf>
    <xf numFmtId="189" fontId="147" fillId="3" borderId="136" xfId="2" applyNumberFormat="1" applyFont="1" applyFill="1" applyBorder="1" applyAlignment="1">
      <alignment horizontal="right" vertical="center" indent="1"/>
    </xf>
    <xf numFmtId="0" fontId="10" fillId="0" borderId="165" xfId="14" applyFont="1" applyFill="1" applyBorder="1"/>
    <xf numFmtId="0" fontId="10" fillId="0" borderId="166" xfId="14" applyFont="1" applyFill="1" applyBorder="1"/>
    <xf numFmtId="0" fontId="10" fillId="0" borderId="167" xfId="14" applyFont="1" applyFill="1" applyBorder="1"/>
    <xf numFmtId="0" fontId="10" fillId="0" borderId="168" xfId="14" applyFont="1" applyFill="1" applyBorder="1"/>
    <xf numFmtId="0" fontId="10" fillId="0" borderId="0" xfId="14" applyFont="1" applyFill="1" applyBorder="1"/>
    <xf numFmtId="0" fontId="10" fillId="0" borderId="169" xfId="14" applyFont="1" applyFill="1" applyBorder="1"/>
    <xf numFmtId="0" fontId="69" fillId="0" borderId="168" xfId="14" applyFont="1" applyFill="1" applyBorder="1"/>
    <xf numFmtId="0" fontId="69" fillId="0" borderId="169" xfId="14" applyFont="1" applyFill="1" applyBorder="1"/>
    <xf numFmtId="0" fontId="69" fillId="0" borderId="170" xfId="14" applyFont="1" applyFill="1" applyBorder="1"/>
    <xf numFmtId="0" fontId="69" fillId="0" borderId="171" xfId="14" applyFont="1" applyFill="1" applyBorder="1"/>
    <xf numFmtId="0" fontId="69" fillId="0" borderId="172" xfId="14" applyFont="1" applyFill="1" applyBorder="1"/>
    <xf numFmtId="0" fontId="10" fillId="0" borderId="168" xfId="14" applyFont="1" applyBorder="1"/>
    <xf numFmtId="0" fontId="10" fillId="0" borderId="169" xfId="14" applyFont="1" applyBorder="1"/>
    <xf numFmtId="0" fontId="10" fillId="56" borderId="174" xfId="14" applyFont="1" applyFill="1" applyBorder="1"/>
    <xf numFmtId="0" fontId="10" fillId="56" borderId="175" xfId="14" applyFont="1" applyFill="1" applyBorder="1"/>
    <xf numFmtId="0" fontId="51" fillId="56" borderId="174" xfId="14" applyFont="1" applyFill="1" applyBorder="1"/>
    <xf numFmtId="0" fontId="51" fillId="56" borderId="175" xfId="14" applyFont="1" applyFill="1" applyBorder="1"/>
    <xf numFmtId="0" fontId="17" fillId="0" borderId="168" xfId="14" applyFont="1" applyBorder="1"/>
    <xf numFmtId="0" fontId="17" fillId="0" borderId="0" xfId="14" applyFont="1" applyBorder="1"/>
    <xf numFmtId="0" fontId="17" fillId="0" borderId="169" xfId="14" applyFont="1" applyBorder="1"/>
    <xf numFmtId="0" fontId="10" fillId="0" borderId="170" xfId="14" applyFont="1" applyBorder="1"/>
    <xf numFmtId="0" fontId="10" fillId="0" borderId="171" xfId="14" applyFont="1" applyBorder="1"/>
    <xf numFmtId="0" fontId="10" fillId="0" borderId="172" xfId="14" applyFont="1" applyBorder="1"/>
    <xf numFmtId="0" fontId="185" fillId="56" borderId="164" xfId="14" applyFont="1" applyFill="1" applyBorder="1" applyAlignment="1">
      <alignment vertical="center"/>
    </xf>
    <xf numFmtId="0" fontId="180" fillId="56" borderId="164" xfId="14" applyFont="1" applyFill="1" applyBorder="1" applyAlignment="1">
      <alignment vertical="center"/>
    </xf>
    <xf numFmtId="0" fontId="184" fillId="56" borderId="173" xfId="14" applyFont="1" applyFill="1" applyBorder="1" applyAlignment="1">
      <alignment vertical="center"/>
    </xf>
    <xf numFmtId="0" fontId="186" fillId="56" borderId="174" xfId="14" applyFont="1" applyFill="1" applyBorder="1" applyAlignment="1">
      <alignment vertical="center"/>
    </xf>
    <xf numFmtId="0" fontId="186" fillId="56" borderId="175" xfId="14" applyFont="1" applyFill="1" applyBorder="1" applyAlignment="1">
      <alignment vertical="center"/>
    </xf>
    <xf numFmtId="189" fontId="96" fillId="0" borderId="0" xfId="0" applyNumberFormat="1" applyFont="1"/>
    <xf numFmtId="200" fontId="10" fillId="0" borderId="0" xfId="0" applyNumberFormat="1" applyFont="1" applyAlignment="1">
      <alignment vertical="center"/>
    </xf>
    <xf numFmtId="0" fontId="174" fillId="0" borderId="0" xfId="11" applyFont="1" applyBorder="1" applyAlignment="1">
      <alignment vertical="center"/>
    </xf>
    <xf numFmtId="0" fontId="10" fillId="0" borderId="179" xfId="0" applyFont="1" applyBorder="1"/>
    <xf numFmtId="0" fontId="10" fillId="0" borderId="180" xfId="0" applyFont="1" applyBorder="1"/>
    <xf numFmtId="0" fontId="10" fillId="0" borderId="181" xfId="0" applyFont="1" applyBorder="1"/>
    <xf numFmtId="0" fontId="10" fillId="0" borderId="182" xfId="0" applyFont="1" applyBorder="1"/>
    <xf numFmtId="0" fontId="10" fillId="0" borderId="183" xfId="0" applyFont="1" applyBorder="1"/>
    <xf numFmtId="0" fontId="10" fillId="0" borderId="184" xfId="0" applyFont="1" applyBorder="1"/>
    <xf numFmtId="0" fontId="10" fillId="0" borderId="185" xfId="0" applyFont="1" applyBorder="1"/>
    <xf numFmtId="0" fontId="10" fillId="0" borderId="186" xfId="0" applyFont="1" applyBorder="1"/>
    <xf numFmtId="0" fontId="10" fillId="0" borderId="187" xfId="0" applyFont="1" applyBorder="1"/>
    <xf numFmtId="0" fontId="10" fillId="0" borderId="123" xfId="0" applyFont="1" applyBorder="1"/>
    <xf numFmtId="0" fontId="10" fillId="0" borderId="188" xfId="0" applyFont="1" applyBorder="1"/>
    <xf numFmtId="0" fontId="10" fillId="0" borderId="189" xfId="0" applyFont="1" applyBorder="1"/>
    <xf numFmtId="0" fontId="10" fillId="0" borderId="190" xfId="0" applyFont="1" applyBorder="1"/>
    <xf numFmtId="0" fontId="10" fillId="0" borderId="0" xfId="22" applyFont="1" applyBorder="1"/>
    <xf numFmtId="0" fontId="10" fillId="0" borderId="187" xfId="22" applyFont="1" applyBorder="1"/>
    <xf numFmtId="0" fontId="10" fillId="0" borderId="123" xfId="22" applyFont="1" applyBorder="1"/>
    <xf numFmtId="0" fontId="10" fillId="0" borderId="188" xfId="22" applyFont="1" applyBorder="1"/>
    <xf numFmtId="0" fontId="10" fillId="0" borderId="189" xfId="22" applyFont="1" applyBorder="1"/>
    <xf numFmtId="0" fontId="10" fillId="0" borderId="190" xfId="22" applyFont="1" applyBorder="1"/>
    <xf numFmtId="0" fontId="10" fillId="0" borderId="130" xfId="0" applyFont="1" applyBorder="1"/>
    <xf numFmtId="0" fontId="10" fillId="0" borderId="131" xfId="0" applyFont="1" applyBorder="1"/>
    <xf numFmtId="0" fontId="10" fillId="0" borderId="132" xfId="0" applyFont="1" applyBorder="1"/>
    <xf numFmtId="0" fontId="10" fillId="0" borderId="133" xfId="0" applyFont="1" applyBorder="1"/>
    <xf numFmtId="0" fontId="10" fillId="0" borderId="134" xfId="0" applyFont="1" applyBorder="1"/>
    <xf numFmtId="0" fontId="10" fillId="0" borderId="194" xfId="0" applyFont="1" applyBorder="1"/>
    <xf numFmtId="0" fontId="10" fillId="0" borderId="195" xfId="0" applyFont="1" applyBorder="1"/>
    <xf numFmtId="0" fontId="46" fillId="0" borderId="194" xfId="0" applyFont="1" applyBorder="1" applyAlignment="1"/>
    <xf numFmtId="0" fontId="92" fillId="0" borderId="194" xfId="0" applyFont="1" applyBorder="1" applyAlignment="1">
      <alignment vertical="center"/>
    </xf>
    <xf numFmtId="0" fontId="10" fillId="0" borderId="196" xfId="0" applyFont="1" applyBorder="1"/>
    <xf numFmtId="0" fontId="10" fillId="0" borderId="197" xfId="0" applyFont="1" applyBorder="1"/>
    <xf numFmtId="0" fontId="10" fillId="0" borderId="198" xfId="0" applyFont="1" applyBorder="1"/>
    <xf numFmtId="0" fontId="77" fillId="55" borderId="136" xfId="11" applyFont="1" applyFill="1" applyBorder="1" applyAlignment="1">
      <alignment horizontal="center" vertical="center" wrapText="1"/>
    </xf>
    <xf numFmtId="188" fontId="161" fillId="63" borderId="136" xfId="11" applyNumberFormat="1" applyFont="1" applyFill="1" applyBorder="1" applyAlignment="1">
      <alignment horizontal="right" vertical="center" wrapText="1" indent="1"/>
    </xf>
    <xf numFmtId="188" fontId="161" fillId="64" borderId="136" xfId="11" applyNumberFormat="1" applyFont="1" applyFill="1" applyBorder="1" applyAlignment="1">
      <alignment horizontal="right" vertical="center" wrapText="1" indent="1"/>
    </xf>
    <xf numFmtId="167" fontId="112" fillId="23" borderId="18" xfId="2" applyNumberFormat="1" applyFont="1" applyFill="1" applyBorder="1" applyAlignment="1">
      <alignment horizontal="right" vertical="center" wrapText="1" indent="1"/>
    </xf>
    <xf numFmtId="167" fontId="188" fillId="51" borderId="18" xfId="2" applyNumberFormat="1" applyFont="1" applyFill="1" applyBorder="1" applyAlignment="1">
      <alignment horizontal="right" vertical="center" wrapText="1" indent="1"/>
    </xf>
    <xf numFmtId="167" fontId="188" fillId="50" borderId="18" xfId="2" applyNumberFormat="1" applyFont="1" applyFill="1" applyBorder="1" applyAlignment="1">
      <alignment horizontal="right" vertical="center" indent="1"/>
    </xf>
    <xf numFmtId="3" fontId="188" fillId="51" borderId="18" xfId="2" applyNumberFormat="1" applyFont="1" applyFill="1" applyBorder="1" applyAlignment="1">
      <alignment horizontal="right" vertical="center" wrapText="1" indent="1"/>
    </xf>
    <xf numFmtId="171" fontId="100" fillId="23" borderId="18" xfId="2" applyNumberFormat="1" applyFont="1" applyFill="1" applyBorder="1" applyAlignment="1">
      <alignment horizontal="center" vertical="center" wrapText="1"/>
    </xf>
    <xf numFmtId="204" fontId="161" fillId="64" borderId="5" xfId="2" applyNumberFormat="1" applyFont="1" applyFill="1" applyBorder="1" applyAlignment="1">
      <alignment horizontal="right" vertical="center" wrapText="1" indent="2"/>
    </xf>
    <xf numFmtId="204" fontId="161" fillId="63" borderId="5" xfId="2" applyNumberFormat="1" applyFont="1" applyFill="1" applyBorder="1" applyAlignment="1">
      <alignment horizontal="right" vertical="center" wrapText="1" indent="2"/>
    </xf>
    <xf numFmtId="205" fontId="161" fillId="63" borderId="5" xfId="2" applyNumberFormat="1" applyFont="1" applyFill="1" applyBorder="1" applyAlignment="1">
      <alignment horizontal="right" vertical="center" wrapText="1" indent="2"/>
    </xf>
    <xf numFmtId="205" fontId="161" fillId="64" borderId="5" xfId="2" applyNumberFormat="1" applyFont="1" applyFill="1" applyBorder="1" applyAlignment="1">
      <alignment horizontal="right" vertical="center" wrapText="1" indent="2"/>
    </xf>
    <xf numFmtId="43" fontId="161" fillId="63" borderId="5" xfId="2" applyFont="1" applyFill="1" applyBorder="1" applyAlignment="1">
      <alignment horizontal="right" vertical="center" indent="1"/>
    </xf>
    <xf numFmtId="165" fontId="161" fillId="63" borderId="136" xfId="2" applyNumberFormat="1" applyFont="1" applyFill="1" applyBorder="1" applyAlignment="1">
      <alignment horizontal="right" vertical="center" wrapText="1" indent="1"/>
    </xf>
    <xf numFmtId="188" fontId="143" fillId="26" borderId="5" xfId="2" applyNumberFormat="1" applyFont="1" applyFill="1" applyBorder="1" applyAlignment="1">
      <alignment horizontal="right" vertical="center" wrapText="1" indent="1"/>
    </xf>
    <xf numFmtId="188" fontId="143" fillId="25" borderId="5" xfId="2" applyNumberFormat="1" applyFont="1" applyFill="1" applyBorder="1" applyAlignment="1">
      <alignment horizontal="right" vertical="center" wrapText="1" indent="1"/>
    </xf>
    <xf numFmtId="206" fontId="143" fillId="26" borderId="5" xfId="2" applyNumberFormat="1" applyFont="1" applyFill="1" applyBorder="1" applyAlignment="1">
      <alignment horizontal="right" vertical="center" wrapText="1" indent="1"/>
    </xf>
    <xf numFmtId="206" fontId="143" fillId="25" borderId="5" xfId="2" applyNumberFormat="1" applyFont="1" applyFill="1" applyBorder="1" applyAlignment="1">
      <alignment horizontal="right" vertical="center" wrapText="1" indent="1"/>
    </xf>
    <xf numFmtId="0" fontId="77" fillId="49" borderId="136" xfId="5" applyFont="1" applyFill="1" applyBorder="1" applyAlignment="1">
      <alignment horizontal="center" vertical="center" wrapText="1"/>
    </xf>
    <xf numFmtId="0" fontId="143" fillId="50" borderId="136" xfId="14" applyFont="1" applyFill="1" applyBorder="1" applyAlignment="1">
      <alignment horizontal="justify" wrapText="1"/>
    </xf>
    <xf numFmtId="187" fontId="140" fillId="50" borderId="136" xfId="2" applyNumberFormat="1" applyFont="1" applyFill="1" applyBorder="1" applyAlignment="1">
      <alignment horizontal="right" vertical="center"/>
    </xf>
    <xf numFmtId="188" fontId="140" fillId="69" borderId="136" xfId="2" applyNumberFormat="1" applyFont="1" applyFill="1" applyBorder="1" applyAlignment="1">
      <alignment horizontal="right" vertical="center" indent="1"/>
    </xf>
    <xf numFmtId="166" fontId="140" fillId="50" borderId="136" xfId="2" applyNumberFormat="1" applyFont="1" applyFill="1" applyBorder="1" applyAlignment="1">
      <alignment horizontal="center" vertical="center"/>
    </xf>
    <xf numFmtId="0" fontId="143" fillId="51" borderId="136" xfId="14" applyFont="1" applyFill="1" applyBorder="1" applyAlignment="1">
      <alignment horizontal="justify" wrapText="1"/>
    </xf>
    <xf numFmtId="187" fontId="140" fillId="51" borderId="136" xfId="2" applyNumberFormat="1" applyFont="1" applyFill="1" applyBorder="1" applyAlignment="1">
      <alignment horizontal="right" vertical="center"/>
    </xf>
    <xf numFmtId="188" fontId="140" fillId="70" borderId="136" xfId="2" applyNumberFormat="1" applyFont="1" applyFill="1" applyBorder="1" applyAlignment="1">
      <alignment horizontal="right" vertical="center" indent="1"/>
    </xf>
    <xf numFmtId="166" fontId="140" fillId="51" borderId="136" xfId="2" applyNumberFormat="1" applyFont="1" applyFill="1" applyBorder="1" applyAlignment="1">
      <alignment horizontal="center" vertical="center"/>
    </xf>
    <xf numFmtId="0" fontId="77" fillId="49" borderId="136" xfId="14" applyFont="1" applyFill="1" applyBorder="1" applyAlignment="1">
      <alignment horizontal="center" vertical="center" wrapText="1"/>
    </xf>
    <xf numFmtId="187" fontId="112" fillId="49" borderId="136" xfId="2" applyNumberFormat="1" applyFont="1" applyFill="1" applyBorder="1" applyAlignment="1">
      <alignment horizontal="right" vertical="center"/>
    </xf>
    <xf numFmtId="188" fontId="112" fillId="49" borderId="136" xfId="2" applyNumberFormat="1" applyFont="1" applyFill="1" applyBorder="1" applyAlignment="1">
      <alignment horizontal="right" vertical="center" indent="1"/>
    </xf>
    <xf numFmtId="166" fontId="112" fillId="49" borderId="136" xfId="10" applyNumberFormat="1" applyFont="1" applyFill="1" applyBorder="1" applyAlignment="1">
      <alignment horizontal="center" vertical="center"/>
    </xf>
    <xf numFmtId="0" fontId="190" fillId="24" borderId="5" xfId="5" applyFont="1" applyFill="1" applyBorder="1" applyAlignment="1">
      <alignment horizontal="left" vertical="center"/>
    </xf>
    <xf numFmtId="181" fontId="190" fillId="24" borderId="5" xfId="3" applyNumberFormat="1" applyFont="1" applyFill="1" applyBorder="1" applyAlignment="1">
      <alignment horizontal="right" vertical="center"/>
    </xf>
    <xf numFmtId="181" fontId="191" fillId="49" borderId="5" xfId="10" applyNumberFormat="1" applyFont="1" applyFill="1" applyBorder="1" applyAlignment="1">
      <alignment horizontal="right" vertical="center"/>
    </xf>
    <xf numFmtId="43" fontId="161" fillId="64" borderId="5" xfId="2" applyFont="1" applyFill="1" applyBorder="1" applyAlignment="1">
      <alignment horizontal="right" vertical="center" indent="1"/>
    </xf>
    <xf numFmtId="188" fontId="100" fillId="49" borderId="5" xfId="2" applyNumberFormat="1" applyFont="1" applyFill="1" applyBorder="1" applyAlignment="1">
      <alignment horizontal="center" vertical="center"/>
    </xf>
    <xf numFmtId="188" fontId="100" fillId="49" borderId="5" xfId="2" applyNumberFormat="1" applyFont="1" applyFill="1" applyBorder="1" applyAlignment="1">
      <alignment horizontal="right" vertical="center" indent="1"/>
    </xf>
    <xf numFmtId="41" fontId="157" fillId="26" borderId="5" xfId="2" applyNumberFormat="1" applyFont="1" applyFill="1" applyBorder="1" applyAlignment="1">
      <alignment horizontal="center" vertical="center"/>
    </xf>
    <xf numFmtId="41" fontId="157" fillId="26" borderId="5" xfId="2" applyNumberFormat="1" applyFont="1" applyFill="1" applyBorder="1" applyAlignment="1">
      <alignment horizontal="right" vertical="center" indent="1"/>
    </xf>
    <xf numFmtId="41" fontId="157" fillId="24" borderId="5" xfId="2" applyNumberFormat="1" applyFont="1" applyFill="1" applyBorder="1" applyAlignment="1">
      <alignment horizontal="center" vertical="center"/>
    </xf>
    <xf numFmtId="41" fontId="157" fillId="24" borderId="5" xfId="2" applyNumberFormat="1" applyFont="1" applyFill="1" applyBorder="1" applyAlignment="1">
      <alignment horizontal="right" vertical="center" indent="1"/>
    </xf>
    <xf numFmtId="0" fontId="17" fillId="0" borderId="0" xfId="0" applyFont="1"/>
    <xf numFmtId="0" fontId="10" fillId="0" borderId="194" xfId="8" applyFont="1" applyBorder="1"/>
    <xf numFmtId="0" fontId="46" fillId="0" borderId="0" xfId="8" applyFont="1" applyBorder="1" applyAlignment="1"/>
    <xf numFmtId="0" fontId="46" fillId="0" borderId="0" xfId="8" applyFont="1" applyBorder="1"/>
    <xf numFmtId="0" fontId="44" fillId="0" borderId="196" xfId="11" applyFont="1" applyBorder="1" applyAlignment="1">
      <alignment vertical="center"/>
    </xf>
    <xf numFmtId="0" fontId="10" fillId="0" borderId="197" xfId="8" applyFont="1" applyBorder="1"/>
    <xf numFmtId="0" fontId="54" fillId="0" borderId="120" xfId="8" applyFont="1" applyBorder="1" applyAlignment="1"/>
    <xf numFmtId="0" fontId="54" fillId="0" borderId="121" xfId="8" applyFont="1" applyBorder="1" applyAlignment="1"/>
    <xf numFmtId="0" fontId="100" fillId="23" borderId="19" xfId="27" applyFont="1" applyFill="1" applyBorder="1" applyAlignment="1">
      <alignment horizontal="center" vertical="center" wrapText="1"/>
    </xf>
    <xf numFmtId="0" fontId="189" fillId="50" borderId="19" xfId="14" applyFont="1" applyFill="1" applyBorder="1" applyAlignment="1">
      <alignment horizontal="justify" wrapText="1"/>
    </xf>
    <xf numFmtId="182" fontId="188" fillId="51" borderId="19" xfId="2" applyNumberFormat="1" applyFont="1" applyFill="1" applyBorder="1" applyAlignment="1">
      <alignment horizontal="left" vertical="center"/>
    </xf>
    <xf numFmtId="0" fontId="112" fillId="23" borderId="19" xfId="27" applyFont="1" applyFill="1" applyBorder="1" applyAlignment="1">
      <alignment horizontal="center" vertical="center" wrapText="1"/>
    </xf>
    <xf numFmtId="0" fontId="54" fillId="0" borderId="122" xfId="8" applyFont="1" applyBorder="1" applyAlignment="1"/>
    <xf numFmtId="0" fontId="10" fillId="0" borderId="195" xfId="8" applyFont="1" applyBorder="1"/>
    <xf numFmtId="0" fontId="10" fillId="0" borderId="198" xfId="8" applyFont="1" applyBorder="1"/>
    <xf numFmtId="204" fontId="143" fillId="26" borderId="5" xfId="2" applyNumberFormat="1" applyFont="1" applyFill="1" applyBorder="1" applyAlignment="1">
      <alignment horizontal="right" vertical="center" indent="1"/>
    </xf>
    <xf numFmtId="204" fontId="143" fillId="24" borderId="5" xfId="2" applyNumberFormat="1" applyFont="1" applyFill="1" applyBorder="1" applyAlignment="1">
      <alignment horizontal="right" vertical="center" indent="1"/>
    </xf>
    <xf numFmtId="204" fontId="77" fillId="49" borderId="5" xfId="2" applyNumberFormat="1" applyFont="1" applyFill="1" applyBorder="1" applyAlignment="1">
      <alignment horizontal="right" vertical="center" indent="1"/>
    </xf>
    <xf numFmtId="0" fontId="10" fillId="0" borderId="153" xfId="8" applyFont="1" applyBorder="1"/>
    <xf numFmtId="0" fontId="10" fillId="0" borderId="154" xfId="8" applyFont="1" applyBorder="1"/>
    <xf numFmtId="0" fontId="10" fillId="0" borderId="155" xfId="8" applyFont="1" applyBorder="1"/>
    <xf numFmtId="0" fontId="10" fillId="0" borderId="156" xfId="8" applyFont="1" applyBorder="1"/>
    <xf numFmtId="0" fontId="10" fillId="0" borderId="157" xfId="8" applyFont="1" applyBorder="1"/>
    <xf numFmtId="0" fontId="49" fillId="0" borderId="0" xfId="0" applyFont="1" applyBorder="1" applyAlignment="1">
      <alignment vertical="top"/>
    </xf>
    <xf numFmtId="0" fontId="45" fillId="0" borderId="158" xfId="0" applyFont="1" applyBorder="1" applyAlignment="1">
      <alignment vertical="top"/>
    </xf>
    <xf numFmtId="0" fontId="45" fillId="0" borderId="159" xfId="0" applyFont="1" applyBorder="1" applyAlignment="1">
      <alignment vertical="top" wrapText="1"/>
    </xf>
    <xf numFmtId="0" fontId="10" fillId="0" borderId="159" xfId="8" applyFont="1" applyBorder="1"/>
    <xf numFmtId="0" fontId="10" fillId="0" borderId="160" xfId="8" applyFont="1" applyBorder="1"/>
    <xf numFmtId="0" fontId="10" fillId="0" borderId="201" xfId="8" applyFont="1" applyBorder="1"/>
    <xf numFmtId="0" fontId="10" fillId="0" borderId="202" xfId="8" applyFont="1" applyBorder="1"/>
    <xf numFmtId="0" fontId="10" fillId="0" borderId="203" xfId="8" applyFont="1" applyBorder="1"/>
    <xf numFmtId="0" fontId="10" fillId="0" borderId="204" xfId="8" applyFont="1" applyBorder="1"/>
    <xf numFmtId="0" fontId="10" fillId="0" borderId="205" xfId="8" applyFont="1" applyBorder="1"/>
    <xf numFmtId="0" fontId="57" fillId="0" borderId="205" xfId="8" applyFont="1" applyBorder="1" applyAlignment="1">
      <alignment textRotation="90"/>
    </xf>
    <xf numFmtId="0" fontId="46" fillId="0" borderId="204" xfId="8" applyFont="1" applyBorder="1" applyAlignment="1"/>
    <xf numFmtId="0" fontId="10" fillId="0" borderId="206" xfId="8" applyFont="1" applyBorder="1"/>
    <xf numFmtId="0" fontId="10" fillId="0" borderId="207" xfId="8" applyFont="1" applyBorder="1"/>
    <xf numFmtId="0" fontId="10" fillId="0" borderId="208" xfId="8" applyFont="1" applyBorder="1"/>
    <xf numFmtId="0" fontId="98" fillId="53" borderId="6" xfId="9" applyFont="1" applyFill="1" applyBorder="1" applyAlignment="1">
      <alignment horizontal="center" vertical="center" wrapText="1"/>
    </xf>
    <xf numFmtId="189" fontId="98" fillId="53" borderId="5" xfId="65" applyNumberFormat="1" applyFont="1" applyFill="1" applyBorder="1" applyAlignment="1">
      <alignment horizontal="center" vertical="center" wrapText="1"/>
    </xf>
    <xf numFmtId="0" fontId="98" fillId="0" borderId="0" xfId="9" applyFont="1" applyAlignment="1">
      <alignment vertical="center"/>
    </xf>
    <xf numFmtId="0" fontId="98" fillId="65" borderId="6" xfId="9" applyFont="1" applyFill="1" applyBorder="1" applyAlignment="1">
      <alignment horizontal="center" vertical="center" wrapText="1"/>
    </xf>
    <xf numFmtId="189" fontId="98" fillId="65" borderId="5" xfId="65" applyNumberFormat="1" applyFont="1" applyFill="1" applyBorder="1" applyAlignment="1">
      <alignment horizontal="center" vertical="center" wrapText="1"/>
    </xf>
    <xf numFmtId="0" fontId="98" fillId="60" borderId="6" xfId="9" applyFont="1" applyFill="1" applyBorder="1" applyAlignment="1">
      <alignment horizontal="center" vertical="center" wrapText="1"/>
    </xf>
    <xf numFmtId="189" fontId="98" fillId="60" borderId="5" xfId="65" applyNumberFormat="1" applyFont="1" applyFill="1" applyBorder="1" applyAlignment="1">
      <alignment horizontal="center" vertical="center" wrapText="1"/>
    </xf>
    <xf numFmtId="0" fontId="98" fillId="59" borderId="6" xfId="9" applyFont="1" applyFill="1" applyBorder="1" applyAlignment="1">
      <alignment horizontal="center" vertical="center" wrapText="1"/>
    </xf>
    <xf numFmtId="189" fontId="98" fillId="59" borderId="5" xfId="65" applyNumberFormat="1" applyFont="1" applyFill="1" applyBorder="1" applyAlignment="1">
      <alignment horizontal="center" vertical="center" wrapText="1"/>
    </xf>
    <xf numFmtId="168" fontId="98" fillId="0" borderId="0" xfId="66" applyNumberFormat="1" applyFont="1" applyAlignment="1">
      <alignment vertical="center"/>
    </xf>
    <xf numFmtId="1" fontId="98" fillId="60" borderId="5" xfId="65" applyNumberFormat="1" applyFont="1" applyFill="1" applyBorder="1" applyAlignment="1">
      <alignment horizontal="center" vertical="center" wrapText="1"/>
    </xf>
    <xf numFmtId="0" fontId="10" fillId="0" borderId="153" xfId="14" applyFont="1" applyBorder="1" applyProtection="1">
      <protection locked="0"/>
    </xf>
    <xf numFmtId="0" fontId="10" fillId="0" borderId="154" xfId="14" applyFont="1" applyBorder="1" applyProtection="1">
      <protection locked="0"/>
    </xf>
    <xf numFmtId="0" fontId="10" fillId="0" borderId="155" xfId="14" applyFont="1" applyBorder="1" applyProtection="1">
      <protection locked="0"/>
    </xf>
    <xf numFmtId="0" fontId="10" fillId="0" borderId="156" xfId="14" applyFont="1" applyBorder="1" applyProtection="1">
      <protection locked="0"/>
    </xf>
    <xf numFmtId="0" fontId="10" fillId="0" borderId="157" xfId="14" applyFont="1" applyBorder="1" applyProtection="1">
      <protection locked="0"/>
    </xf>
    <xf numFmtId="0" fontId="46" fillId="0" borderId="156" xfId="14" applyFont="1" applyBorder="1" applyAlignment="1" applyProtection="1">
      <protection locked="0"/>
    </xf>
    <xf numFmtId="0" fontId="46" fillId="0" borderId="156" xfId="14" applyFont="1" applyBorder="1" applyProtection="1">
      <protection locked="0"/>
    </xf>
    <xf numFmtId="0" fontId="10" fillId="0" borderId="158" xfId="14" applyFont="1" applyBorder="1"/>
    <xf numFmtId="0" fontId="10" fillId="0" borderId="159" xfId="14" applyFont="1" applyBorder="1"/>
    <xf numFmtId="0" fontId="10" fillId="0" borderId="160" xfId="14" applyFont="1" applyBorder="1"/>
    <xf numFmtId="0" fontId="47" fillId="0" borderId="201" xfId="34" applyFont="1" applyBorder="1"/>
    <xf numFmtId="0" fontId="47" fillId="0" borderId="202" xfId="34" applyFont="1" applyBorder="1"/>
    <xf numFmtId="0" fontId="47" fillId="0" borderId="203" xfId="34" applyFont="1" applyBorder="1"/>
    <xf numFmtId="0" fontId="10" fillId="0" borderId="204" xfId="14" applyFont="1" applyBorder="1"/>
    <xf numFmtId="0" fontId="10" fillId="0" borderId="205" xfId="14" applyFont="1" applyBorder="1"/>
    <xf numFmtId="0" fontId="10" fillId="0" borderId="206" xfId="14" applyFont="1" applyBorder="1"/>
    <xf numFmtId="0" fontId="10" fillId="0" borderId="207" xfId="14" applyFont="1" applyBorder="1"/>
    <xf numFmtId="0" fontId="10" fillId="0" borderId="208" xfId="14" applyFont="1" applyBorder="1"/>
    <xf numFmtId="0" fontId="94" fillId="74" borderId="0" xfId="0" applyFont="1" applyFill="1" applyAlignment="1">
      <alignment horizontal="centerContinuous" vertical="center"/>
    </xf>
    <xf numFmtId="164" fontId="94" fillId="74" borderId="0" xfId="2" applyNumberFormat="1" applyFont="1" applyFill="1" applyAlignment="1">
      <alignment horizontal="centerContinuous" vertical="center"/>
    </xf>
    <xf numFmtId="164" fontId="93" fillId="74" borderId="0" xfId="2" applyNumberFormat="1" applyFont="1" applyFill="1" applyAlignment="1">
      <alignment horizontal="centerContinuous" vertical="center"/>
    </xf>
    <xf numFmtId="0" fontId="75" fillId="17" borderId="0" xfId="11" applyFont="1" applyFill="1" applyBorder="1" applyAlignment="1">
      <alignment vertical="center"/>
    </xf>
    <xf numFmtId="0" fontId="14" fillId="17" borderId="0" xfId="11" applyFont="1" applyFill="1" applyBorder="1" applyAlignment="1">
      <alignment vertical="center"/>
    </xf>
    <xf numFmtId="165" fontId="14" fillId="17" borderId="0" xfId="2" applyNumberFormat="1" applyFont="1" applyFill="1" applyBorder="1" applyAlignment="1">
      <alignment vertical="center"/>
    </xf>
    <xf numFmtId="165" fontId="10" fillId="0" borderId="33" xfId="2" applyNumberFormat="1" applyFont="1" applyBorder="1"/>
    <xf numFmtId="0" fontId="182" fillId="71" borderId="44" xfId="0" applyFont="1" applyFill="1" applyBorder="1" applyAlignment="1">
      <alignment horizontal="left" vertical="center" wrapText="1"/>
    </xf>
    <xf numFmtId="0" fontId="182" fillId="71" borderId="45" xfId="0" applyFont="1" applyFill="1" applyBorder="1" applyAlignment="1">
      <alignment horizontal="left" vertical="center" wrapText="1"/>
    </xf>
    <xf numFmtId="0" fontId="182" fillId="71" borderId="46" xfId="0" applyFont="1" applyFill="1" applyBorder="1" applyAlignment="1">
      <alignment horizontal="left" vertical="center" wrapText="1"/>
    </xf>
    <xf numFmtId="0" fontId="75" fillId="0" borderId="12" xfId="0" applyFont="1" applyBorder="1" applyAlignment="1">
      <alignment horizontal="justify" vertical="center" wrapText="1"/>
    </xf>
    <xf numFmtId="0" fontId="182" fillId="71" borderId="44" xfId="0" applyFont="1" applyFill="1" applyBorder="1" applyAlignment="1">
      <alignment vertical="center" wrapText="1"/>
    </xf>
    <xf numFmtId="0" fontId="182" fillId="71" borderId="45" xfId="0" applyFont="1" applyFill="1" applyBorder="1" applyAlignment="1">
      <alignment vertical="center" wrapText="1"/>
    </xf>
    <xf numFmtId="0" fontId="182" fillId="71" borderId="46" xfId="0" applyFont="1" applyFill="1" applyBorder="1" applyAlignment="1">
      <alignment vertical="center" wrapText="1"/>
    </xf>
    <xf numFmtId="0" fontId="75" fillId="0" borderId="0" xfId="0" applyFont="1" applyBorder="1" applyAlignment="1">
      <alignment horizontal="justify" vertical="center" wrapText="1"/>
    </xf>
    <xf numFmtId="0" fontId="76" fillId="0" borderId="0" xfId="0" applyFont="1" applyBorder="1" applyAlignment="1">
      <alignment horizontal="justify" vertical="top" wrapText="1"/>
    </xf>
    <xf numFmtId="0" fontId="183" fillId="71" borderId="142" xfId="0" applyFont="1" applyFill="1" applyBorder="1" applyAlignment="1">
      <alignment vertical="center" wrapText="1"/>
    </xf>
    <xf numFmtId="0" fontId="183" fillId="71" borderId="143" xfId="0" applyFont="1" applyFill="1" applyBorder="1" applyAlignment="1">
      <alignment vertical="center" wrapText="1"/>
    </xf>
    <xf numFmtId="0" fontId="183" fillId="71" borderId="144" xfId="0" applyFont="1" applyFill="1" applyBorder="1" applyAlignment="1">
      <alignment vertical="center" wrapText="1"/>
    </xf>
    <xf numFmtId="0" fontId="85" fillId="0" borderId="0" xfId="11" applyFont="1" applyAlignment="1">
      <alignment wrapText="1"/>
    </xf>
    <xf numFmtId="0" fontId="85" fillId="0" borderId="0" xfId="0" applyFont="1" applyAlignment="1">
      <alignment wrapText="1"/>
    </xf>
    <xf numFmtId="0" fontId="79" fillId="0" borderId="0" xfId="11" applyFont="1" applyAlignment="1">
      <alignment vertical="center" wrapText="1"/>
    </xf>
    <xf numFmtId="0" fontId="79" fillId="0" borderId="0" xfId="0" applyFont="1" applyAlignment="1">
      <alignment vertical="center" wrapText="1"/>
    </xf>
    <xf numFmtId="0" fontId="79" fillId="0" borderId="12" xfId="0" applyFont="1" applyBorder="1" applyAlignment="1">
      <alignment horizontal="justify" vertical="center" wrapText="1"/>
    </xf>
    <xf numFmtId="0" fontId="111" fillId="3" borderId="38" xfId="0" applyFont="1" applyFill="1" applyBorder="1" applyAlignment="1">
      <alignment horizontal="center" vertical="center" wrapText="1"/>
    </xf>
    <xf numFmtId="0" fontId="111" fillId="3" borderId="7" xfId="0" applyFont="1" applyFill="1" applyBorder="1" applyAlignment="1">
      <alignment horizontal="center" vertical="center" wrapText="1"/>
    </xf>
    <xf numFmtId="0" fontId="111" fillId="3" borderId="38" xfId="11" applyFont="1" applyFill="1" applyBorder="1" applyAlignment="1">
      <alignment horizontal="center" vertical="center" wrapText="1"/>
    </xf>
    <xf numFmtId="0" fontId="111" fillId="0" borderId="7" xfId="11" applyFont="1" applyBorder="1" applyAlignment="1">
      <alignment vertical="center"/>
    </xf>
    <xf numFmtId="0" fontId="97" fillId="71" borderId="142" xfId="0" applyFont="1" applyFill="1" applyBorder="1" applyAlignment="1">
      <alignment horizontal="left" vertical="center" wrapText="1"/>
    </xf>
    <xf numFmtId="0" fontId="97" fillId="71" borderId="143" xfId="0" applyFont="1" applyFill="1" applyBorder="1" applyAlignment="1">
      <alignment horizontal="left" vertical="center" wrapText="1"/>
    </xf>
    <xf numFmtId="0" fontId="97" fillId="71" borderId="144" xfId="0" applyFont="1" applyFill="1" applyBorder="1" applyAlignment="1">
      <alignment horizontal="left" vertical="center" wrapText="1"/>
    </xf>
    <xf numFmtId="0" fontId="182" fillId="71" borderId="136" xfId="0" applyFont="1" applyFill="1" applyBorder="1" applyAlignment="1">
      <alignment vertical="center" wrapText="1"/>
    </xf>
    <xf numFmtId="0" fontId="80" fillId="3" borderId="136" xfId="0" applyFont="1" applyFill="1" applyBorder="1" applyAlignment="1">
      <alignment horizontal="center" vertical="center" wrapText="1"/>
    </xf>
    <xf numFmtId="189" fontId="80" fillId="7" borderId="136" xfId="2" applyNumberFormat="1" applyFont="1" applyFill="1" applyBorder="1" applyAlignment="1">
      <alignment horizontal="center" vertical="center"/>
    </xf>
    <xf numFmtId="0" fontId="80" fillId="0" borderId="136" xfId="0" applyFont="1" applyBorder="1" applyAlignment="1">
      <alignment vertical="center"/>
    </xf>
    <xf numFmtId="0" fontId="75" fillId="0" borderId="0" xfId="0" applyFont="1" applyBorder="1" applyAlignment="1">
      <alignment vertical="center" wrapText="1"/>
    </xf>
    <xf numFmtId="0" fontId="80" fillId="3" borderId="136" xfId="0" applyFont="1" applyFill="1" applyBorder="1" applyAlignment="1">
      <alignment horizontal="center" vertical="center"/>
    </xf>
    <xf numFmtId="0" fontId="191" fillId="71" borderId="8" xfId="0" applyFont="1" applyFill="1" applyBorder="1" applyAlignment="1">
      <alignment vertical="center" wrapText="1"/>
    </xf>
    <xf numFmtId="0" fontId="191" fillId="71" borderId="10" xfId="0" applyFont="1" applyFill="1" applyBorder="1" applyAlignment="1">
      <alignment vertical="center" wrapText="1"/>
    </xf>
    <xf numFmtId="0" fontId="191" fillId="71" borderId="9" xfId="0" applyFont="1" applyFill="1" applyBorder="1" applyAlignment="1">
      <alignment vertical="center" wrapText="1"/>
    </xf>
    <xf numFmtId="0" fontId="80" fillId="3" borderId="5" xfId="0" applyFont="1" applyFill="1" applyBorder="1" applyAlignment="1">
      <alignment horizontal="center" vertical="center" wrapText="1"/>
    </xf>
    <xf numFmtId="0" fontId="80" fillId="3" borderId="8" xfId="0" applyFont="1" applyFill="1" applyBorder="1" applyAlignment="1">
      <alignment horizontal="left" vertical="center" wrapText="1"/>
    </xf>
    <xf numFmtId="0" fontId="80" fillId="3" borderId="9" xfId="0" applyFont="1" applyFill="1" applyBorder="1" applyAlignment="1">
      <alignment horizontal="left" vertical="center" wrapText="1"/>
    </xf>
    <xf numFmtId="0" fontId="80" fillId="3" borderId="8" xfId="11" applyFont="1" applyFill="1" applyBorder="1" applyAlignment="1">
      <alignment horizontal="left" vertical="center" wrapText="1"/>
    </xf>
    <xf numFmtId="0" fontId="80" fillId="3" borderId="9" xfId="11" applyFont="1" applyFill="1" applyBorder="1" applyAlignment="1">
      <alignment horizontal="left" vertical="center" wrapText="1"/>
    </xf>
    <xf numFmtId="0" fontId="75" fillId="0" borderId="12" xfId="0" applyFont="1" applyBorder="1" applyAlignment="1">
      <alignment vertical="center" wrapText="1"/>
    </xf>
    <xf numFmtId="0" fontId="80" fillId="3" borderId="8" xfId="11" applyFont="1" applyFill="1" applyBorder="1" applyAlignment="1">
      <alignment horizontal="center" vertical="center" wrapText="1"/>
    </xf>
    <xf numFmtId="0" fontId="80" fillId="3" borderId="9" xfId="11" applyFont="1" applyFill="1" applyBorder="1" applyAlignment="1">
      <alignment horizontal="center" vertical="center" wrapText="1"/>
    </xf>
    <xf numFmtId="0" fontId="182" fillId="71" borderId="8" xfId="11" applyFont="1" applyFill="1" applyBorder="1" applyAlignment="1">
      <alignment vertical="center" wrapText="1"/>
    </xf>
    <xf numFmtId="0" fontId="182" fillId="71" borderId="10" xfId="11" applyFont="1" applyFill="1" applyBorder="1" applyAlignment="1">
      <alignment vertical="center" wrapText="1"/>
    </xf>
    <xf numFmtId="0" fontId="182" fillId="71" borderId="9" xfId="11" applyFont="1" applyFill="1" applyBorder="1" applyAlignment="1">
      <alignment vertical="center" wrapText="1"/>
    </xf>
    <xf numFmtId="0" fontId="106" fillId="0" borderId="12" xfId="0" applyFont="1" applyBorder="1" applyAlignment="1">
      <alignment horizontal="justify" vertical="center" wrapText="1"/>
    </xf>
    <xf numFmtId="0" fontId="106" fillId="0" borderId="12" xfId="0" applyFont="1" applyBorder="1" applyAlignment="1">
      <alignment horizontal="justify" vertical="center"/>
    </xf>
    <xf numFmtId="0" fontId="80" fillId="3" borderId="8" xfId="0" applyFont="1" applyFill="1" applyBorder="1" applyAlignment="1">
      <alignment horizontal="center" vertical="center" wrapText="1"/>
    </xf>
    <xf numFmtId="0" fontId="80" fillId="3" borderId="9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left" wrapText="1"/>
    </xf>
    <xf numFmtId="0" fontId="100" fillId="71" borderId="88" xfId="11" applyFont="1" applyFill="1" applyBorder="1" applyAlignment="1">
      <alignment vertical="center" wrapText="1"/>
    </xf>
    <xf numFmtId="0" fontId="100" fillId="71" borderId="89" xfId="11" applyFont="1" applyFill="1" applyBorder="1" applyAlignment="1">
      <alignment vertical="center" wrapText="1"/>
    </xf>
    <xf numFmtId="0" fontId="100" fillId="71" borderId="90" xfId="11" applyFont="1" applyFill="1" applyBorder="1" applyAlignment="1">
      <alignment vertical="center" wrapText="1"/>
    </xf>
    <xf numFmtId="0" fontId="106" fillId="0" borderId="81" xfId="11" applyFont="1" applyBorder="1" applyAlignment="1">
      <alignment vertical="top" wrapText="1"/>
    </xf>
    <xf numFmtId="0" fontId="106" fillId="0" borderId="81" xfId="11" applyFont="1" applyBorder="1" applyAlignment="1">
      <alignment vertical="top"/>
    </xf>
    <xf numFmtId="0" fontId="106" fillId="0" borderId="81" xfId="0" applyFont="1" applyBorder="1" applyAlignment="1">
      <alignment vertical="top" wrapText="1"/>
    </xf>
    <xf numFmtId="0" fontId="182" fillId="71" borderId="8" xfId="0" applyFont="1" applyFill="1" applyBorder="1" applyAlignment="1">
      <alignment vertical="center" wrapText="1"/>
    </xf>
    <xf numFmtId="0" fontId="182" fillId="71" borderId="10" xfId="0" applyFont="1" applyFill="1" applyBorder="1" applyAlignment="1">
      <alignment vertical="center" wrapText="1"/>
    </xf>
    <xf numFmtId="0" fontId="182" fillId="71" borderId="9" xfId="0" applyFont="1" applyFill="1" applyBorder="1" applyAlignment="1">
      <alignment vertical="center" wrapText="1"/>
    </xf>
    <xf numFmtId="0" fontId="86" fillId="0" borderId="0" xfId="0" applyFont="1" applyAlignment="1">
      <alignment vertical="top"/>
    </xf>
    <xf numFmtId="0" fontId="182" fillId="71" borderId="136" xfId="11" applyFont="1" applyFill="1" applyBorder="1" applyAlignment="1">
      <alignment vertical="center" wrapText="1"/>
    </xf>
    <xf numFmtId="0" fontId="111" fillId="3" borderId="136" xfId="11" applyFont="1" applyFill="1" applyBorder="1" applyAlignment="1">
      <alignment horizontal="center" vertical="center" wrapText="1"/>
    </xf>
    <xf numFmtId="0" fontId="111" fillId="0" borderId="136" xfId="11" applyFont="1" applyBorder="1" applyAlignment="1">
      <alignment vertical="center"/>
    </xf>
    <xf numFmtId="0" fontId="75" fillId="0" borderId="0" xfId="11" applyFont="1" applyBorder="1" applyAlignment="1">
      <alignment horizontal="justify" vertical="center" wrapText="1"/>
    </xf>
    <xf numFmtId="0" fontId="111" fillId="3" borderId="136" xfId="0" applyFont="1" applyFill="1" applyBorder="1" applyAlignment="1">
      <alignment horizontal="center" vertical="center" wrapText="1"/>
    </xf>
    <xf numFmtId="0" fontId="111" fillId="3" borderId="18" xfId="11" applyFont="1" applyFill="1" applyBorder="1" applyAlignment="1">
      <alignment horizontal="center" vertical="center" wrapText="1"/>
    </xf>
    <xf numFmtId="0" fontId="111" fillId="0" borderId="18" xfId="11" applyFont="1" applyBorder="1" applyAlignment="1">
      <alignment vertical="center"/>
    </xf>
    <xf numFmtId="0" fontId="182" fillId="71" borderId="18" xfId="11" applyFont="1" applyFill="1" applyBorder="1" applyAlignment="1">
      <alignment vertical="center" wrapText="1"/>
    </xf>
    <xf numFmtId="0" fontId="111" fillId="3" borderId="18" xfId="11" applyFont="1" applyFill="1" applyBorder="1" applyAlignment="1">
      <alignment horizontal="center" vertical="center"/>
    </xf>
    <xf numFmtId="0" fontId="75" fillId="0" borderId="0" xfId="11" applyFont="1" applyBorder="1" applyAlignment="1">
      <alignment horizontal="justify" vertical="center"/>
    </xf>
    <xf numFmtId="0" fontId="182" fillId="71" borderId="13" xfId="11" applyFont="1" applyFill="1" applyBorder="1" applyAlignment="1">
      <alignment vertical="center" wrapText="1"/>
    </xf>
    <xf numFmtId="0" fontId="182" fillId="71" borderId="12" xfId="11" applyFont="1" applyFill="1" applyBorder="1" applyAlignment="1">
      <alignment vertical="center" wrapText="1"/>
    </xf>
    <xf numFmtId="0" fontId="182" fillId="71" borderId="14" xfId="11" applyFont="1" applyFill="1" applyBorder="1" applyAlignment="1">
      <alignment vertical="center" wrapText="1"/>
    </xf>
    <xf numFmtId="0" fontId="183" fillId="71" borderId="136" xfId="0" applyFont="1" applyFill="1" applyBorder="1" applyAlignment="1">
      <alignment horizontal="left" vertical="center" wrapText="1"/>
    </xf>
    <xf numFmtId="0" fontId="183" fillId="71" borderId="136" xfId="0" applyFont="1" applyFill="1" applyBorder="1" applyAlignment="1">
      <alignment horizontal="left" vertical="center"/>
    </xf>
    <xf numFmtId="0" fontId="107" fillId="0" borderId="0" xfId="0" applyFont="1" applyAlignment="1">
      <alignment horizontal="justify" vertical="top"/>
    </xf>
    <xf numFmtId="0" fontId="79" fillId="0" borderId="0" xfId="0" applyFont="1" applyAlignment="1">
      <alignment horizontal="justify" vertical="top"/>
    </xf>
    <xf numFmtId="0" fontId="111" fillId="3" borderId="199" xfId="11" applyFont="1" applyFill="1" applyBorder="1" applyAlignment="1">
      <alignment horizontal="center" vertical="center" wrapText="1"/>
    </xf>
    <xf numFmtId="0" fontId="111" fillId="3" borderId="200" xfId="11" applyFont="1" applyFill="1" applyBorder="1" applyAlignment="1">
      <alignment horizontal="center" vertical="center" wrapText="1"/>
    </xf>
    <xf numFmtId="0" fontId="111" fillId="3" borderId="136" xfId="11" applyFont="1" applyFill="1" applyBorder="1" applyAlignment="1">
      <alignment horizontal="center" vertical="center"/>
    </xf>
    <xf numFmtId="171" fontId="63" fillId="33" borderId="65" xfId="52" applyNumberFormat="1" applyFont="1" applyFill="1" applyBorder="1" applyAlignment="1">
      <alignment horizontal="center" vertical="center" wrapText="1"/>
    </xf>
    <xf numFmtId="171" fontId="63" fillId="33" borderId="66" xfId="52" applyNumberFormat="1" applyFont="1" applyFill="1" applyBorder="1" applyAlignment="1">
      <alignment horizontal="center" vertical="center" wrapText="1"/>
    </xf>
    <xf numFmtId="171" fontId="63" fillId="2" borderId="35" xfId="52" applyNumberFormat="1" applyFont="1" applyFill="1" applyBorder="1" applyAlignment="1">
      <alignment horizontal="center"/>
    </xf>
    <xf numFmtId="171" fontId="63" fillId="2" borderId="36" xfId="52" applyNumberFormat="1" applyFont="1" applyFill="1" applyBorder="1" applyAlignment="1">
      <alignment horizontal="center"/>
    </xf>
    <xf numFmtId="171" fontId="63" fillId="2" borderId="37" xfId="52" applyNumberFormat="1" applyFont="1" applyFill="1" applyBorder="1" applyAlignment="1">
      <alignment horizontal="center"/>
    </xf>
    <xf numFmtId="171" fontId="63" fillId="5" borderId="35" xfId="52" applyNumberFormat="1" applyFont="1" applyFill="1" applyBorder="1" applyAlignment="1">
      <alignment horizontal="center"/>
    </xf>
    <xf numFmtId="171" fontId="63" fillId="5" borderId="36" xfId="52" applyNumberFormat="1" applyFont="1" applyFill="1" applyBorder="1" applyAlignment="1">
      <alignment horizontal="center"/>
    </xf>
    <xf numFmtId="171" fontId="63" fillId="4" borderId="35" xfId="52" applyNumberFormat="1" applyFont="1" applyFill="1" applyBorder="1" applyAlignment="1">
      <alignment horizontal="center"/>
    </xf>
    <xf numFmtId="171" fontId="63" fillId="4" borderId="36" xfId="52" applyNumberFormat="1" applyFont="1" applyFill="1" applyBorder="1" applyAlignment="1">
      <alignment horizontal="center"/>
    </xf>
    <xf numFmtId="171" fontId="63" fillId="6" borderId="35" xfId="52" applyNumberFormat="1" applyFont="1" applyFill="1" applyBorder="1" applyAlignment="1">
      <alignment horizontal="center"/>
    </xf>
    <xf numFmtId="171" fontId="63" fillId="6" borderId="36" xfId="52" applyNumberFormat="1" applyFont="1" applyFill="1" applyBorder="1" applyAlignment="1">
      <alignment horizontal="center"/>
    </xf>
    <xf numFmtId="171" fontId="63" fillId="6" borderId="37" xfId="52" applyNumberFormat="1" applyFont="1" applyFill="1" applyBorder="1" applyAlignment="1">
      <alignment horizontal="center"/>
    </xf>
    <xf numFmtId="171" fontId="63" fillId="31" borderId="62" xfId="52" applyNumberFormat="1" applyFont="1" applyFill="1" applyBorder="1" applyAlignment="1">
      <alignment horizontal="center" vertical="center" wrapText="1"/>
    </xf>
    <xf numFmtId="171" fontId="63" fillId="31" borderId="63" xfId="52" applyNumberFormat="1" applyFont="1" applyFill="1" applyBorder="1" applyAlignment="1">
      <alignment horizontal="center" vertical="center" wrapText="1"/>
    </xf>
    <xf numFmtId="171" fontId="63" fillId="31" borderId="64" xfId="52" applyNumberFormat="1" applyFont="1" applyFill="1" applyBorder="1" applyAlignment="1">
      <alignment horizontal="center" vertical="center" wrapText="1"/>
    </xf>
    <xf numFmtId="171" fontId="63" fillId="32" borderId="62" xfId="52" applyNumberFormat="1" applyFont="1" applyFill="1" applyBorder="1" applyAlignment="1">
      <alignment horizontal="center" vertical="center" wrapText="1"/>
    </xf>
    <xf numFmtId="171" fontId="63" fillId="32" borderId="64" xfId="52" applyNumberFormat="1" applyFont="1" applyFill="1" applyBorder="1" applyAlignment="1">
      <alignment horizontal="center" vertical="center" wrapText="1"/>
    </xf>
    <xf numFmtId="171" fontId="63" fillId="32" borderId="63" xfId="52" applyNumberFormat="1" applyFont="1" applyFill="1" applyBorder="1" applyAlignment="1">
      <alignment horizontal="center" vertical="center" wrapText="1"/>
    </xf>
    <xf numFmtId="171" fontId="63" fillId="33" borderId="62" xfId="52" applyNumberFormat="1" applyFont="1" applyFill="1" applyBorder="1" applyAlignment="1">
      <alignment horizontal="center" vertical="center" wrapText="1"/>
    </xf>
    <xf numFmtId="171" fontId="63" fillId="33" borderId="63" xfId="52" applyNumberFormat="1" applyFont="1" applyFill="1" applyBorder="1" applyAlignment="1">
      <alignment horizontal="center" vertical="center" wrapText="1"/>
    </xf>
    <xf numFmtId="171" fontId="63" fillId="33" borderId="64" xfId="52" applyNumberFormat="1" applyFont="1" applyFill="1" applyBorder="1" applyAlignment="1">
      <alignment horizontal="center" vertical="center" wrapText="1"/>
    </xf>
    <xf numFmtId="171" fontId="63" fillId="33" borderId="67" xfId="52" applyNumberFormat="1" applyFont="1" applyFill="1" applyBorder="1" applyAlignment="1">
      <alignment horizontal="center" vertical="center" wrapText="1"/>
    </xf>
    <xf numFmtId="171" fontId="63" fillId="34" borderId="35" xfId="52" applyNumberFormat="1" applyFont="1" applyFill="1" applyBorder="1" applyAlignment="1">
      <alignment horizontal="center" vertical="center" wrapText="1"/>
    </xf>
    <xf numFmtId="171" fontId="63" fillId="34" borderId="36" xfId="52" applyNumberFormat="1" applyFont="1" applyFill="1" applyBorder="1" applyAlignment="1">
      <alignment horizontal="center" vertical="center" wrapText="1"/>
    </xf>
    <xf numFmtId="171" fontId="63" fillId="34" borderId="68" xfId="52" applyNumberFormat="1" applyFont="1" applyFill="1" applyBorder="1" applyAlignment="1">
      <alignment horizontal="center" vertical="center" wrapText="1"/>
    </xf>
    <xf numFmtId="171" fontId="63" fillId="34" borderId="37" xfId="52" applyNumberFormat="1" applyFont="1" applyFill="1" applyBorder="1" applyAlignment="1">
      <alignment horizontal="center" vertical="center" wrapText="1"/>
    </xf>
    <xf numFmtId="0" fontId="117" fillId="0" borderId="0" xfId="11" applyFont="1" applyAlignment="1">
      <alignment vertical="center"/>
    </xf>
    <xf numFmtId="0" fontId="183" fillId="54" borderId="161" xfId="11" applyFont="1" applyFill="1" applyBorder="1" applyAlignment="1">
      <alignment vertical="center" wrapText="1"/>
    </xf>
    <xf numFmtId="0" fontId="183" fillId="54" borderId="162" xfId="11" applyFont="1" applyFill="1" applyBorder="1" applyAlignment="1">
      <alignment vertical="center" wrapText="1"/>
    </xf>
    <xf numFmtId="0" fontId="183" fillId="54" borderId="163" xfId="11" applyFont="1" applyFill="1" applyBorder="1" applyAlignment="1">
      <alignment vertical="center" wrapText="1"/>
    </xf>
    <xf numFmtId="0" fontId="79" fillId="0" borderId="12" xfId="11" applyFont="1" applyBorder="1" applyAlignment="1">
      <alignment vertical="center" wrapText="1"/>
    </xf>
    <xf numFmtId="0" fontId="182" fillId="54" borderId="8" xfId="11" applyFont="1" applyFill="1" applyBorder="1" applyAlignment="1">
      <alignment vertical="center" wrapText="1"/>
    </xf>
    <xf numFmtId="0" fontId="182" fillId="54" borderId="10" xfId="11" applyFont="1" applyFill="1" applyBorder="1" applyAlignment="1">
      <alignment vertical="center" wrapText="1"/>
    </xf>
    <xf numFmtId="0" fontId="182" fillId="54" borderId="9" xfId="11" applyFont="1" applyFill="1" applyBorder="1" applyAlignment="1">
      <alignment vertical="center" wrapText="1"/>
    </xf>
    <xf numFmtId="0" fontId="112" fillId="55" borderId="6" xfId="11" applyFont="1" applyFill="1" applyBorder="1" applyAlignment="1">
      <alignment horizontal="center" vertical="center" wrapText="1"/>
    </xf>
    <xf numFmtId="0" fontId="112" fillId="55" borderId="38" xfId="11" applyFont="1" applyFill="1" applyBorder="1" applyAlignment="1">
      <alignment horizontal="center" vertical="center" wrapText="1"/>
    </xf>
    <xf numFmtId="0" fontId="112" fillId="55" borderId="40" xfId="0" applyFont="1" applyFill="1" applyBorder="1" applyAlignment="1">
      <alignment horizontal="center" vertical="center" wrapText="1"/>
    </xf>
    <xf numFmtId="0" fontId="112" fillId="55" borderId="8" xfId="11" applyFont="1" applyFill="1" applyBorder="1" applyAlignment="1">
      <alignment horizontal="center" vertical="center" wrapText="1"/>
    </xf>
    <xf numFmtId="0" fontId="112" fillId="55" borderId="10" xfId="11" applyFont="1" applyFill="1" applyBorder="1" applyAlignment="1">
      <alignment horizontal="center" vertical="center" wrapText="1"/>
    </xf>
    <xf numFmtId="0" fontId="112" fillId="55" borderId="9" xfId="11" applyFont="1" applyFill="1" applyBorder="1" applyAlignment="1">
      <alignment horizontal="center" vertical="center" wrapText="1"/>
    </xf>
    <xf numFmtId="43" fontId="112" fillId="55" borderId="8" xfId="2" applyFont="1" applyFill="1" applyBorder="1" applyAlignment="1">
      <alignment horizontal="center" vertical="center" wrapText="1"/>
    </xf>
    <xf numFmtId="43" fontId="112" fillId="55" borderId="9" xfId="2" applyFont="1" applyFill="1" applyBorder="1" applyAlignment="1">
      <alignment horizontal="center" vertical="center" wrapText="1"/>
    </xf>
    <xf numFmtId="43" fontId="112" fillId="56" borderId="8" xfId="2" applyFont="1" applyFill="1" applyBorder="1" applyAlignment="1">
      <alignment horizontal="center" vertical="center" wrapText="1"/>
    </xf>
    <xf numFmtId="43" fontId="112" fillId="56" borderId="9" xfId="2" applyFont="1" applyFill="1" applyBorder="1" applyAlignment="1">
      <alignment horizontal="center" vertical="center" wrapText="1"/>
    </xf>
    <xf numFmtId="0" fontId="97" fillId="54" borderId="44" xfId="11" applyFont="1" applyFill="1" applyBorder="1" applyAlignment="1">
      <alignment vertical="center" wrapText="1"/>
    </xf>
    <xf numFmtId="0" fontId="97" fillId="54" borderId="45" xfId="11" applyFont="1" applyFill="1" applyBorder="1" applyAlignment="1">
      <alignment vertical="center" wrapText="1"/>
    </xf>
    <xf numFmtId="0" fontId="25" fillId="0" borderId="0" xfId="8" applyFont="1" applyAlignment="1">
      <alignment horizontal="left" wrapText="1"/>
    </xf>
    <xf numFmtId="0" fontId="118" fillId="0" borderId="0" xfId="0" applyFont="1" applyAlignment="1">
      <alignment horizontal="justify" vertical="center" wrapText="1"/>
    </xf>
    <xf numFmtId="0" fontId="112" fillId="55" borderId="8" xfId="0" applyFont="1" applyFill="1" applyBorder="1" applyAlignment="1">
      <alignment horizontal="center" vertical="center" wrapText="1"/>
    </xf>
    <xf numFmtId="0" fontId="112" fillId="55" borderId="10" xfId="0" applyFont="1" applyFill="1" applyBorder="1" applyAlignment="1">
      <alignment horizontal="center" vertical="center" wrapText="1"/>
    </xf>
    <xf numFmtId="0" fontId="112" fillId="55" borderId="9" xfId="0" applyFont="1" applyFill="1" applyBorder="1" applyAlignment="1">
      <alignment horizontal="center" vertical="center" wrapText="1"/>
    </xf>
    <xf numFmtId="0" fontId="112" fillId="55" borderId="5" xfId="0" applyFont="1" applyFill="1" applyBorder="1" applyAlignment="1">
      <alignment horizontal="center" vertical="center" wrapText="1"/>
    </xf>
    <xf numFmtId="0" fontId="97" fillId="54" borderId="161" xfId="0" applyFont="1" applyFill="1" applyBorder="1" applyAlignment="1">
      <alignment vertical="center"/>
    </xf>
    <xf numFmtId="0" fontId="97" fillId="54" borderId="162" xfId="0" applyFont="1" applyFill="1" applyBorder="1" applyAlignment="1">
      <alignment vertical="center"/>
    </xf>
    <xf numFmtId="0" fontId="97" fillId="54" borderId="163" xfId="0" applyFont="1" applyFill="1" applyBorder="1" applyAlignment="1">
      <alignment vertical="center"/>
    </xf>
    <xf numFmtId="0" fontId="118" fillId="0" borderId="0" xfId="0" applyFont="1" applyAlignment="1">
      <alignment horizontal="left" vertical="center" wrapText="1"/>
    </xf>
    <xf numFmtId="0" fontId="182" fillId="13" borderId="8" xfId="11" applyFont="1" applyFill="1" applyBorder="1" applyAlignment="1">
      <alignment horizontal="left" vertical="center" wrapText="1"/>
    </xf>
    <xf numFmtId="0" fontId="182" fillId="13" borderId="10" xfId="11" applyFont="1" applyFill="1" applyBorder="1" applyAlignment="1">
      <alignment horizontal="left" vertical="center" wrapText="1"/>
    </xf>
    <xf numFmtId="0" fontId="182" fillId="13" borderId="9" xfId="11" applyFont="1" applyFill="1" applyBorder="1" applyAlignment="1">
      <alignment horizontal="left" vertical="center" wrapText="1"/>
    </xf>
    <xf numFmtId="0" fontId="182" fillId="67" borderId="8" xfId="11" applyFont="1" applyFill="1" applyBorder="1" applyAlignment="1">
      <alignment horizontal="left" vertical="center" wrapText="1"/>
    </xf>
    <xf numFmtId="0" fontId="182" fillId="67" borderId="10" xfId="11" applyFont="1" applyFill="1" applyBorder="1" applyAlignment="1">
      <alignment horizontal="left" vertical="center" wrapText="1"/>
    </xf>
    <xf numFmtId="0" fontId="182" fillId="67" borderId="9" xfId="11" applyFont="1" applyFill="1" applyBorder="1" applyAlignment="1">
      <alignment horizontal="left" vertical="center" wrapText="1"/>
    </xf>
    <xf numFmtId="172" fontId="112" fillId="56" borderId="38" xfId="28" applyFont="1" applyFill="1" applyBorder="1" applyAlignment="1">
      <alignment horizontal="center" vertical="center" wrapText="1"/>
    </xf>
    <xf numFmtId="0" fontId="112" fillId="55" borderId="5" xfId="14" applyFont="1" applyFill="1" applyBorder="1" applyAlignment="1">
      <alignment horizontal="center" wrapText="1"/>
    </xf>
    <xf numFmtId="0" fontId="112" fillId="56" borderId="5" xfId="14" applyFont="1" applyFill="1" applyBorder="1" applyAlignment="1">
      <alignment horizontal="center" wrapText="1"/>
    </xf>
    <xf numFmtId="172" fontId="112" fillId="55" borderId="13" xfId="28" applyFont="1" applyFill="1" applyBorder="1" applyAlignment="1">
      <alignment horizontal="center" wrapText="1"/>
    </xf>
    <xf numFmtId="0" fontId="112" fillId="55" borderId="14" xfId="14" applyFont="1" applyFill="1" applyBorder="1" applyAlignment="1">
      <alignment horizontal="center" wrapText="1"/>
    </xf>
    <xf numFmtId="0" fontId="21" fillId="0" borderId="0" xfId="14" applyFont="1" applyAlignment="1">
      <alignment horizontal="justify" vertical="top"/>
    </xf>
    <xf numFmtId="172" fontId="112" fillId="56" borderId="13" xfId="28" applyFont="1" applyFill="1" applyBorder="1" applyAlignment="1">
      <alignment horizontal="center" wrapText="1"/>
    </xf>
    <xf numFmtId="0" fontId="112" fillId="56" borderId="14" xfId="14" applyFont="1" applyFill="1" applyBorder="1" applyAlignment="1">
      <alignment horizontal="center" wrapText="1"/>
    </xf>
    <xf numFmtId="172" fontId="112" fillId="22" borderId="6" xfId="28" applyFont="1" applyFill="1" applyBorder="1" applyAlignment="1">
      <alignment horizontal="center" vertical="center" wrapText="1"/>
    </xf>
    <xf numFmtId="172" fontId="112" fillId="22" borderId="112" xfId="28" applyFont="1" applyFill="1" applyBorder="1" applyAlignment="1">
      <alignment horizontal="center" vertical="center" wrapText="1"/>
    </xf>
    <xf numFmtId="0" fontId="97" fillId="56" borderId="44" xfId="11" applyFont="1" applyFill="1" applyBorder="1" applyAlignment="1">
      <alignment vertical="center" wrapText="1"/>
    </xf>
    <xf numFmtId="0" fontId="97" fillId="56" borderId="45" xfId="11" applyFont="1" applyFill="1" applyBorder="1" applyAlignment="1">
      <alignment vertical="center" wrapText="1"/>
    </xf>
    <xf numFmtId="0" fontId="61" fillId="0" borderId="0" xfId="8" applyFont="1" applyAlignment="1">
      <alignment horizontal="left" wrapText="1"/>
    </xf>
    <xf numFmtId="0" fontId="121" fillId="0" borderId="0" xfId="0" applyFont="1" applyAlignment="1">
      <alignment horizontal="justify" vertical="center" wrapText="1"/>
    </xf>
    <xf numFmtId="0" fontId="182" fillId="67" borderId="8" xfId="11" applyFont="1" applyFill="1" applyBorder="1" applyAlignment="1">
      <alignment vertical="center" wrapText="1"/>
    </xf>
    <xf numFmtId="0" fontId="182" fillId="67" borderId="10" xfId="11" applyFont="1" applyFill="1" applyBorder="1" applyAlignment="1">
      <alignment vertical="center" wrapText="1"/>
    </xf>
    <xf numFmtId="0" fontId="182" fillId="67" borderId="9" xfId="11" applyFont="1" applyFill="1" applyBorder="1" applyAlignment="1">
      <alignment vertical="center" wrapText="1"/>
    </xf>
    <xf numFmtId="0" fontId="112" fillId="56" borderId="5" xfId="11" applyFont="1" applyFill="1" applyBorder="1" applyAlignment="1">
      <alignment horizontal="center" vertical="center" wrapText="1"/>
    </xf>
    <xf numFmtId="0" fontId="112" fillId="56" borderId="8" xfId="11" applyFont="1" applyFill="1" applyBorder="1" applyAlignment="1">
      <alignment horizontal="center" vertical="center" wrapText="1"/>
    </xf>
    <xf numFmtId="0" fontId="112" fillId="56" borderId="10" xfId="11" applyFont="1" applyFill="1" applyBorder="1" applyAlignment="1">
      <alignment horizontal="center" vertical="center" wrapText="1"/>
    </xf>
    <xf numFmtId="0" fontId="112" fillId="56" borderId="9" xfId="11" applyFont="1" applyFill="1" applyBorder="1" applyAlignment="1">
      <alignment horizontal="center" vertical="center" wrapText="1"/>
    </xf>
    <xf numFmtId="0" fontId="97" fillId="67" borderId="209" xfId="11" applyFont="1" applyFill="1" applyBorder="1" applyAlignment="1">
      <alignment vertical="center" wrapText="1"/>
    </xf>
    <xf numFmtId="0" fontId="97" fillId="67" borderId="210" xfId="11" applyFont="1" applyFill="1" applyBorder="1" applyAlignment="1">
      <alignment vertical="center" wrapText="1"/>
    </xf>
    <xf numFmtId="0" fontId="97" fillId="67" borderId="210" xfId="0" applyFont="1" applyFill="1" applyBorder="1" applyAlignment="1"/>
    <xf numFmtId="0" fontId="97" fillId="67" borderId="211" xfId="0" applyFont="1" applyFill="1" applyBorder="1" applyAlignment="1"/>
    <xf numFmtId="0" fontId="118" fillId="0" borderId="0" xfId="0" applyFont="1" applyAlignment="1">
      <alignment vertical="top" wrapText="1"/>
    </xf>
    <xf numFmtId="0" fontId="120" fillId="56" borderId="5" xfId="11" applyFont="1" applyFill="1" applyBorder="1" applyAlignment="1">
      <alignment horizontal="center" vertical="center" wrapText="1"/>
    </xf>
    <xf numFmtId="0" fontId="120" fillId="56" borderId="8" xfId="11" applyFont="1" applyFill="1" applyBorder="1" applyAlignment="1">
      <alignment horizontal="center" vertical="center" wrapText="1"/>
    </xf>
    <xf numFmtId="0" fontId="120" fillId="56" borderId="10" xfId="11" applyFont="1" applyFill="1" applyBorder="1" applyAlignment="1">
      <alignment horizontal="center" vertical="center" wrapText="1"/>
    </xf>
    <xf numFmtId="0" fontId="120" fillId="56" borderId="9" xfId="11" applyFont="1" applyFill="1" applyBorder="1" applyAlignment="1">
      <alignment horizontal="center" vertical="center" wrapText="1"/>
    </xf>
    <xf numFmtId="0" fontId="126" fillId="0" borderId="50" xfId="14" applyFont="1" applyBorder="1" applyAlignment="1">
      <alignment vertical="center"/>
    </xf>
    <xf numFmtId="0" fontId="131" fillId="0" borderId="54" xfId="14" applyFont="1" applyBorder="1" applyAlignment="1">
      <alignment vertical="center"/>
    </xf>
    <xf numFmtId="0" fontId="126" fillId="0" borderId="0" xfId="14" applyFont="1" applyAlignment="1">
      <alignment vertical="center"/>
    </xf>
    <xf numFmtId="0" fontId="128" fillId="0" borderId="0" xfId="14" applyFont="1" applyAlignment="1">
      <alignment vertical="center"/>
    </xf>
    <xf numFmtId="0" fontId="112" fillId="54" borderId="23" xfId="11" applyFont="1" applyFill="1" applyBorder="1" applyAlignment="1">
      <alignment vertical="center" wrapText="1"/>
    </xf>
    <xf numFmtId="0" fontId="112" fillId="54" borderId="22" xfId="11" applyFont="1" applyFill="1" applyBorder="1" applyAlignment="1">
      <alignment vertical="center" wrapText="1"/>
    </xf>
    <xf numFmtId="0" fontId="96" fillId="54" borderId="24" xfId="0" applyFont="1" applyFill="1" applyBorder="1" applyAlignment="1">
      <alignment vertical="center" wrapText="1"/>
    </xf>
    <xf numFmtId="0" fontId="112" fillId="67" borderId="53" xfId="11" applyFont="1" applyFill="1" applyBorder="1" applyAlignment="1">
      <alignment vertical="center" wrapText="1"/>
    </xf>
    <xf numFmtId="0" fontId="112" fillId="67" borderId="54" xfId="11" applyFont="1" applyFill="1" applyBorder="1" applyAlignment="1">
      <alignment vertical="center" wrapText="1"/>
    </xf>
    <xf numFmtId="0" fontId="96" fillId="67" borderId="55" xfId="0" applyFont="1" applyFill="1" applyBorder="1" applyAlignment="1">
      <alignment vertical="center" wrapText="1"/>
    </xf>
    <xf numFmtId="0" fontId="112" fillId="54" borderId="8" xfId="11" applyFont="1" applyFill="1" applyBorder="1" applyAlignment="1">
      <alignment vertical="center" wrapText="1"/>
    </xf>
    <xf numFmtId="0" fontId="112" fillId="54" borderId="10" xfId="11" applyFont="1" applyFill="1" applyBorder="1" applyAlignment="1">
      <alignment vertical="center" wrapText="1"/>
    </xf>
    <xf numFmtId="0" fontId="96" fillId="54" borderId="9" xfId="0" applyFont="1" applyFill="1" applyBorder="1" applyAlignment="1">
      <alignment vertical="center" wrapText="1"/>
    </xf>
    <xf numFmtId="0" fontId="112" fillId="67" borderId="8" xfId="11" applyFont="1" applyFill="1" applyBorder="1" applyAlignment="1">
      <alignment vertical="center" wrapText="1"/>
    </xf>
    <xf numFmtId="0" fontId="112" fillId="67" borderId="10" xfId="11" applyFont="1" applyFill="1" applyBorder="1" applyAlignment="1">
      <alignment vertical="center" wrapText="1"/>
    </xf>
    <xf numFmtId="0" fontId="96" fillId="67" borderId="9" xfId="0" applyFont="1" applyFill="1" applyBorder="1" applyAlignment="1">
      <alignment vertical="center" wrapText="1"/>
    </xf>
    <xf numFmtId="0" fontId="112" fillId="55" borderId="14" xfId="9" applyFont="1" applyFill="1" applyBorder="1" applyAlignment="1">
      <alignment horizontal="center" vertical="center" wrapText="1"/>
    </xf>
    <xf numFmtId="0" fontId="112" fillId="55" borderId="16" xfId="9" applyFont="1" applyFill="1" applyBorder="1" applyAlignment="1">
      <alignment horizontal="center" vertical="center" wrapText="1"/>
    </xf>
    <xf numFmtId="0" fontId="112" fillId="55" borderId="8" xfId="9" applyFont="1" applyFill="1" applyBorder="1" applyAlignment="1">
      <alignment horizontal="center" vertical="center" wrapText="1"/>
    </xf>
    <xf numFmtId="0" fontId="112" fillId="55" borderId="9" xfId="9" applyFont="1" applyFill="1" applyBorder="1" applyAlignment="1">
      <alignment horizontal="center" vertical="center" wrapText="1"/>
    </xf>
    <xf numFmtId="0" fontId="112" fillId="56" borderId="14" xfId="0" applyFont="1" applyFill="1" applyBorder="1" applyAlignment="1">
      <alignment horizontal="center" vertical="center"/>
    </xf>
    <xf numFmtId="0" fontId="112" fillId="56" borderId="16" xfId="0" applyFont="1" applyFill="1" applyBorder="1" applyAlignment="1">
      <alignment horizontal="center" vertical="center"/>
    </xf>
    <xf numFmtId="0" fontId="112" fillId="56" borderId="8" xfId="9" applyFont="1" applyFill="1" applyBorder="1" applyAlignment="1">
      <alignment horizontal="center" vertical="center" wrapText="1"/>
    </xf>
    <xf numFmtId="0" fontId="112" fillId="56" borderId="9" xfId="9" applyFont="1" applyFill="1" applyBorder="1" applyAlignment="1">
      <alignment horizontal="center" vertical="center" wrapText="1"/>
    </xf>
    <xf numFmtId="0" fontId="183" fillId="54" borderId="23" xfId="11" applyFont="1" applyFill="1" applyBorder="1" applyAlignment="1">
      <alignment vertical="center" wrapText="1"/>
    </xf>
    <xf numFmtId="0" fontId="183" fillId="54" borderId="22" xfId="11" applyFont="1" applyFill="1" applyBorder="1" applyAlignment="1">
      <alignment vertical="center" wrapText="1"/>
    </xf>
    <xf numFmtId="0" fontId="183" fillId="54" borderId="22" xfId="0" applyFont="1" applyFill="1" applyBorder="1" applyAlignment="1">
      <alignment vertical="center" wrapText="1"/>
    </xf>
    <xf numFmtId="0" fontId="183" fillId="54" borderId="24" xfId="0" applyFont="1" applyFill="1" applyBorder="1" applyAlignment="1">
      <alignment vertical="center" wrapText="1"/>
    </xf>
    <xf numFmtId="0" fontId="183" fillId="67" borderId="23" xfId="11" applyFont="1" applyFill="1" applyBorder="1" applyAlignment="1">
      <alignment vertical="center" wrapText="1"/>
    </xf>
    <xf numFmtId="0" fontId="183" fillId="67" borderId="22" xfId="11" applyFont="1" applyFill="1" applyBorder="1" applyAlignment="1">
      <alignment vertical="center" wrapText="1"/>
    </xf>
    <xf numFmtId="0" fontId="183" fillId="67" borderId="24" xfId="11" applyFont="1" applyFill="1" applyBorder="1" applyAlignment="1">
      <alignment vertical="center" wrapText="1"/>
    </xf>
    <xf numFmtId="0" fontId="183" fillId="54" borderId="47" xfId="11" applyFont="1" applyFill="1" applyBorder="1" applyAlignment="1">
      <alignment horizontal="left" vertical="center" wrapText="1"/>
    </xf>
    <xf numFmtId="0" fontId="183" fillId="54" borderId="0" xfId="11" applyFont="1" applyFill="1" applyBorder="1" applyAlignment="1">
      <alignment horizontal="left" vertical="center" wrapText="1"/>
    </xf>
    <xf numFmtId="0" fontId="183" fillId="67" borderId="47" xfId="11" applyFont="1" applyFill="1" applyBorder="1" applyAlignment="1">
      <alignment horizontal="left" vertical="center" wrapText="1"/>
    </xf>
    <xf numFmtId="0" fontId="183" fillId="67" borderId="0" xfId="11" applyFont="1" applyFill="1" applyBorder="1" applyAlignment="1">
      <alignment horizontal="left" vertical="center" wrapText="1"/>
    </xf>
    <xf numFmtId="0" fontId="182" fillId="62" borderId="8" xfId="11" applyFont="1" applyFill="1" applyBorder="1" applyAlignment="1">
      <alignment vertical="center" wrapText="1"/>
    </xf>
    <xf numFmtId="0" fontId="182" fillId="62" borderId="10" xfId="11" applyFont="1" applyFill="1" applyBorder="1" applyAlignment="1">
      <alignment vertical="center" wrapText="1"/>
    </xf>
    <xf numFmtId="0" fontId="182" fillId="62" borderId="9" xfId="11" applyFont="1" applyFill="1" applyBorder="1" applyAlignment="1">
      <alignment vertical="center" wrapText="1"/>
    </xf>
    <xf numFmtId="0" fontId="77" fillId="55" borderId="6" xfId="0" applyFont="1" applyFill="1" applyBorder="1" applyAlignment="1">
      <alignment horizontal="center" vertical="center" wrapText="1"/>
    </xf>
    <xf numFmtId="0" fontId="77" fillId="55" borderId="7" xfId="0" applyFont="1" applyFill="1" applyBorder="1" applyAlignment="1">
      <alignment horizontal="center" vertical="center" wrapText="1"/>
    </xf>
    <xf numFmtId="0" fontId="77" fillId="55" borderId="8" xfId="0" applyFont="1" applyFill="1" applyBorder="1" applyAlignment="1">
      <alignment horizontal="center" vertical="center" wrapText="1"/>
    </xf>
    <xf numFmtId="0" fontId="77" fillId="55" borderId="10" xfId="0" applyFont="1" applyFill="1" applyBorder="1" applyAlignment="1">
      <alignment horizontal="center" vertical="center" wrapText="1"/>
    </xf>
    <xf numFmtId="0" fontId="77" fillId="55" borderId="9" xfId="0" applyFont="1" applyFill="1" applyBorder="1" applyAlignment="1">
      <alignment horizontal="center" vertical="center" wrapText="1"/>
    </xf>
    <xf numFmtId="0" fontId="174" fillId="0" borderId="12" xfId="11" applyFont="1" applyBorder="1" applyAlignment="1">
      <alignment horizontal="justify" vertical="center" wrapText="1"/>
    </xf>
    <xf numFmtId="0" fontId="174" fillId="0" borderId="12" xfId="11" applyFont="1" applyBorder="1" applyAlignment="1">
      <alignment horizontal="justify" vertical="center"/>
    </xf>
    <xf numFmtId="0" fontId="77" fillId="55" borderId="8" xfId="11" applyFont="1" applyFill="1" applyBorder="1" applyAlignment="1">
      <alignment horizontal="center" vertical="center" wrapText="1"/>
    </xf>
    <xf numFmtId="0" fontId="77" fillId="55" borderId="10" xfId="11" applyFont="1" applyFill="1" applyBorder="1" applyAlignment="1">
      <alignment horizontal="center" vertical="center" wrapText="1"/>
    </xf>
    <xf numFmtId="0" fontId="77" fillId="55" borderId="9" xfId="11" applyFont="1" applyFill="1" applyBorder="1" applyAlignment="1">
      <alignment horizontal="center" vertical="center" wrapText="1"/>
    </xf>
    <xf numFmtId="0" fontId="77" fillId="55" borderId="6" xfId="11" applyFont="1" applyFill="1" applyBorder="1" applyAlignment="1">
      <alignment horizontal="center" vertical="center" wrapText="1"/>
    </xf>
    <xf numFmtId="0" fontId="77" fillId="55" borderId="112" xfId="11" applyFont="1" applyFill="1" applyBorder="1" applyAlignment="1">
      <alignment horizontal="center" vertical="center" wrapText="1"/>
    </xf>
    <xf numFmtId="0" fontId="174" fillId="0" borderId="12" xfId="11" applyFont="1" applyBorder="1" applyAlignment="1">
      <alignment vertical="center" wrapText="1"/>
    </xf>
    <xf numFmtId="0" fontId="77" fillId="55" borderId="113" xfId="0" applyFont="1" applyFill="1" applyBorder="1" applyAlignment="1">
      <alignment horizontal="center" vertical="center" wrapText="1"/>
    </xf>
    <xf numFmtId="0" fontId="77" fillId="55" borderId="114" xfId="0" applyFont="1" applyFill="1" applyBorder="1" applyAlignment="1">
      <alignment horizontal="center" vertical="center" wrapText="1"/>
    </xf>
    <xf numFmtId="189" fontId="174" fillId="0" borderId="12" xfId="11" applyNumberFormat="1" applyFont="1" applyBorder="1" applyAlignment="1">
      <alignment horizontal="left" vertical="center" indent="1"/>
    </xf>
    <xf numFmtId="0" fontId="182" fillId="62" borderId="97" xfId="11" applyFont="1" applyFill="1" applyBorder="1" applyAlignment="1">
      <alignment vertical="center" wrapText="1"/>
    </xf>
    <xf numFmtId="0" fontId="182" fillId="62" borderId="96" xfId="0" applyFont="1" applyFill="1" applyBorder="1" applyAlignment="1">
      <alignment vertical="center" wrapText="1"/>
    </xf>
    <xf numFmtId="0" fontId="182" fillId="62" borderId="98" xfId="0" applyFont="1" applyFill="1" applyBorder="1" applyAlignment="1">
      <alignment vertical="center" wrapText="1"/>
    </xf>
    <xf numFmtId="0" fontId="77" fillId="55" borderId="38" xfId="11" applyFont="1" applyFill="1" applyBorder="1" applyAlignment="1">
      <alignment horizontal="center" vertical="center" wrapText="1"/>
    </xf>
    <xf numFmtId="0" fontId="77" fillId="55" borderId="7" xfId="11" applyFont="1" applyFill="1" applyBorder="1" applyAlignment="1">
      <alignment horizontal="center" vertical="center" wrapText="1"/>
    </xf>
    <xf numFmtId="0" fontId="77" fillId="55" borderId="113" xfId="0" applyFont="1" applyFill="1" applyBorder="1" applyAlignment="1">
      <alignment horizontal="center" vertical="center"/>
    </xf>
    <xf numFmtId="0" fontId="77" fillId="55" borderId="114" xfId="0" applyFont="1" applyFill="1" applyBorder="1" applyAlignment="1">
      <alignment horizontal="center" vertical="center"/>
    </xf>
    <xf numFmtId="0" fontId="112" fillId="62" borderId="99" xfId="0" applyFont="1" applyFill="1" applyBorder="1" applyAlignment="1">
      <alignment horizontal="left" vertical="center"/>
    </xf>
    <xf numFmtId="0" fontId="112" fillId="62" borderId="100" xfId="0" applyFont="1" applyFill="1" applyBorder="1" applyAlignment="1">
      <alignment horizontal="left" vertical="center"/>
    </xf>
    <xf numFmtId="0" fontId="112" fillId="62" borderId="101" xfId="0" applyFont="1" applyFill="1" applyBorder="1" applyAlignment="1">
      <alignment horizontal="left" vertical="center"/>
    </xf>
    <xf numFmtId="0" fontId="174" fillId="0" borderId="12" xfId="11" applyFont="1" applyBorder="1" applyAlignment="1">
      <alignment vertical="center"/>
    </xf>
    <xf numFmtId="0" fontId="97" fillId="55" borderId="176" xfId="0" applyFont="1" applyFill="1" applyBorder="1" applyAlignment="1">
      <alignment horizontal="left" vertical="center" wrapText="1"/>
    </xf>
    <xf numFmtId="0" fontId="97" fillId="55" borderId="177" xfId="0" applyFont="1" applyFill="1" applyBorder="1" applyAlignment="1">
      <alignment horizontal="left" vertical="center" wrapText="1"/>
    </xf>
    <xf numFmtId="0" fontId="97" fillId="55" borderId="178" xfId="0" applyFont="1" applyFill="1" applyBorder="1" applyAlignment="1">
      <alignment horizontal="left" vertical="center" wrapText="1"/>
    </xf>
    <xf numFmtId="0" fontId="113" fillId="0" borderId="12" xfId="11" applyFont="1" applyBorder="1" applyAlignment="1">
      <alignment horizontal="left"/>
    </xf>
    <xf numFmtId="0" fontId="112" fillId="55" borderId="7" xfId="11" applyFont="1" applyFill="1" applyBorder="1" applyAlignment="1">
      <alignment horizontal="center" vertical="center" wrapText="1"/>
    </xf>
    <xf numFmtId="0" fontId="113" fillId="0" borderId="12" xfId="11" applyFont="1" applyBorder="1" applyAlignment="1">
      <alignment vertical="center" wrapText="1"/>
    </xf>
    <xf numFmtId="0" fontId="97" fillId="62" borderId="161" xfId="11" applyFont="1" applyFill="1" applyBorder="1" applyAlignment="1">
      <alignment vertical="center" wrapText="1"/>
    </xf>
    <xf numFmtId="0" fontId="97" fillId="62" borderId="162" xfId="11" applyFont="1" applyFill="1" applyBorder="1" applyAlignment="1">
      <alignment vertical="center" wrapText="1"/>
    </xf>
    <xf numFmtId="0" fontId="97" fillId="62" borderId="163" xfId="11" applyFont="1" applyFill="1" applyBorder="1" applyAlignment="1">
      <alignment vertical="center" wrapText="1"/>
    </xf>
    <xf numFmtId="0" fontId="118" fillId="0" borderId="0" xfId="14" applyFont="1" applyAlignment="1">
      <alignment horizontal="left" vertical="center"/>
    </xf>
    <xf numFmtId="0" fontId="138" fillId="0" borderId="12" xfId="0" applyFont="1" applyBorder="1" applyAlignment="1">
      <alignment horizontal="left" vertical="center"/>
    </xf>
    <xf numFmtId="0" fontId="182" fillId="62" borderId="13" xfId="11" applyFont="1" applyFill="1" applyBorder="1" applyAlignment="1">
      <alignment horizontal="left" vertical="center" wrapText="1"/>
    </xf>
    <xf numFmtId="0" fontId="182" fillId="62" borderId="12" xfId="11" applyFont="1" applyFill="1" applyBorder="1" applyAlignment="1">
      <alignment horizontal="left" vertical="center" wrapText="1"/>
    </xf>
    <xf numFmtId="0" fontId="182" fillId="62" borderId="14" xfId="11" applyFont="1" applyFill="1" applyBorder="1" applyAlignment="1">
      <alignment horizontal="left" vertical="center" wrapText="1"/>
    </xf>
    <xf numFmtId="0" fontId="77" fillId="55" borderId="6" xfId="11" applyFont="1" applyFill="1" applyBorder="1" applyAlignment="1">
      <alignment horizontal="center" vertical="center"/>
    </xf>
    <xf numFmtId="0" fontId="77" fillId="55" borderId="112" xfId="11" applyFont="1" applyFill="1" applyBorder="1" applyAlignment="1">
      <alignment horizontal="center" vertical="center"/>
    </xf>
    <xf numFmtId="0" fontId="177" fillId="0" borderId="0" xfId="0" applyFont="1" applyAlignment="1">
      <alignment horizontal="justify" vertical="center" wrapText="1"/>
    </xf>
    <xf numFmtId="0" fontId="179" fillId="0" borderId="0" xfId="0" applyFont="1" applyAlignment="1">
      <alignment horizontal="justify" vertical="center"/>
    </xf>
    <xf numFmtId="0" fontId="77" fillId="55" borderId="136" xfId="11" applyFont="1" applyFill="1" applyBorder="1" applyAlignment="1">
      <alignment horizontal="center" vertical="center" wrapText="1"/>
    </xf>
    <xf numFmtId="0" fontId="165" fillId="0" borderId="0" xfId="0" applyFont="1" applyAlignment="1">
      <alignment horizontal="left" vertical="top" wrapText="1"/>
    </xf>
    <xf numFmtId="0" fontId="182" fillId="62" borderId="136" xfId="11" applyFont="1" applyFill="1" applyBorder="1" applyAlignment="1">
      <alignment horizontal="left" vertical="center" wrapText="1"/>
    </xf>
    <xf numFmtId="0" fontId="182" fillId="62" borderId="209" xfId="8" applyFont="1" applyFill="1" applyBorder="1" applyAlignment="1">
      <alignment vertical="center" wrapText="1"/>
    </xf>
    <xf numFmtId="0" fontId="182" fillId="62" borderId="210" xfId="8" applyFont="1" applyFill="1" applyBorder="1" applyAlignment="1">
      <alignment vertical="center" wrapText="1"/>
    </xf>
    <xf numFmtId="0" fontId="182" fillId="62" borderId="211" xfId="8" applyFont="1" applyFill="1" applyBorder="1" applyAlignment="1">
      <alignment vertical="center" wrapText="1"/>
    </xf>
    <xf numFmtId="0" fontId="79" fillId="0" borderId="0" xfId="0" applyFont="1" applyAlignment="1">
      <alignment horizontal="justify" vertical="center"/>
    </xf>
    <xf numFmtId="0" fontId="182" fillId="23" borderId="8" xfId="11" applyFont="1" applyFill="1" applyBorder="1" applyAlignment="1">
      <alignment vertical="center" wrapText="1"/>
    </xf>
    <xf numFmtId="0" fontId="182" fillId="23" borderId="10" xfId="11" applyFont="1" applyFill="1" applyBorder="1" applyAlignment="1">
      <alignment vertical="center" wrapText="1"/>
    </xf>
    <xf numFmtId="0" fontId="182" fillId="23" borderId="10" xfId="0" applyFont="1" applyFill="1" applyBorder="1" applyAlignment="1">
      <alignment vertical="center" wrapText="1"/>
    </xf>
    <xf numFmtId="0" fontId="182" fillId="23" borderId="9" xfId="0" applyFont="1" applyFill="1" applyBorder="1" applyAlignment="1">
      <alignment vertical="center" wrapText="1"/>
    </xf>
    <xf numFmtId="0" fontId="75" fillId="0" borderId="12" xfId="5" applyFont="1" applyFill="1" applyBorder="1" applyAlignment="1">
      <alignment vertical="center"/>
    </xf>
    <xf numFmtId="0" fontId="97" fillId="23" borderId="127" xfId="11" applyFont="1" applyFill="1" applyBorder="1" applyAlignment="1">
      <alignment vertical="center" wrapText="1"/>
    </xf>
    <xf numFmtId="0" fontId="97" fillId="23" borderId="128" xfId="11" applyFont="1" applyFill="1" applyBorder="1" applyAlignment="1">
      <alignment vertical="center" wrapText="1"/>
    </xf>
    <xf numFmtId="0" fontId="97" fillId="23" borderId="129" xfId="11" applyFont="1" applyFill="1" applyBorder="1" applyAlignment="1">
      <alignment vertical="center" wrapText="1"/>
    </xf>
    <xf numFmtId="0" fontId="79" fillId="0" borderId="0" xfId="14" applyFont="1" applyBorder="1" applyAlignment="1">
      <alignment vertical="center"/>
    </xf>
    <xf numFmtId="0" fontId="182" fillId="23" borderId="9" xfId="11" applyFont="1" applyFill="1" applyBorder="1" applyAlignment="1">
      <alignment vertical="center" wrapText="1"/>
    </xf>
    <xf numFmtId="0" fontId="77" fillId="49" borderId="5" xfId="0" applyFont="1" applyFill="1" applyBorder="1" applyAlignment="1">
      <alignment horizontal="center" vertical="center" wrapText="1"/>
    </xf>
    <xf numFmtId="0" fontId="77" fillId="49" borderId="8" xfId="0" applyFont="1" applyFill="1" applyBorder="1" applyAlignment="1">
      <alignment horizontal="center" vertical="center" wrapText="1"/>
    </xf>
    <xf numFmtId="0" fontId="77" fillId="49" borderId="10" xfId="0" applyFont="1" applyFill="1" applyBorder="1" applyAlignment="1">
      <alignment horizontal="center" vertical="center" wrapText="1"/>
    </xf>
    <xf numFmtId="0" fontId="77" fillId="49" borderId="9" xfId="0" applyFont="1" applyFill="1" applyBorder="1" applyAlignment="1">
      <alignment horizontal="center" vertical="center" wrapText="1"/>
    </xf>
    <xf numFmtId="0" fontId="79" fillId="0" borderId="12" xfId="0" applyFont="1" applyBorder="1" applyAlignment="1">
      <alignment vertical="center" wrapText="1"/>
    </xf>
    <xf numFmtId="0" fontId="77" fillId="49" borderId="136" xfId="11" applyFont="1" applyFill="1" applyBorder="1" applyAlignment="1">
      <alignment horizontal="center" vertical="center" wrapText="1"/>
    </xf>
    <xf numFmtId="0" fontId="182" fillId="23" borderId="136" xfId="11" applyFont="1" applyFill="1" applyBorder="1" applyAlignment="1">
      <alignment vertical="center" wrapText="1"/>
    </xf>
    <xf numFmtId="0" fontId="182" fillId="23" borderId="136" xfId="0" applyFont="1" applyFill="1" applyBorder="1" applyAlignment="1"/>
    <xf numFmtId="0" fontId="141" fillId="0" borderId="0" xfId="0" applyFont="1" applyBorder="1" applyAlignment="1">
      <alignment horizontal="left" vertical="center"/>
    </xf>
    <xf numFmtId="0" fontId="97" fillId="23" borderId="120" xfId="11" applyFont="1" applyFill="1" applyBorder="1" applyAlignment="1">
      <alignment vertical="center" wrapText="1"/>
    </xf>
    <xf numFmtId="0" fontId="97" fillId="23" borderId="121" xfId="11" applyFont="1" applyFill="1" applyBorder="1" applyAlignment="1">
      <alignment vertical="center" wrapText="1"/>
    </xf>
    <xf numFmtId="0" fontId="97" fillId="23" borderId="122" xfId="11" applyFont="1" applyFill="1" applyBorder="1" applyAlignment="1">
      <alignment vertical="center" wrapText="1"/>
    </xf>
    <xf numFmtId="0" fontId="182" fillId="23" borderId="13" xfId="11" applyFont="1" applyFill="1" applyBorder="1" applyAlignment="1">
      <alignment vertical="center" wrapText="1"/>
    </xf>
    <xf numFmtId="0" fontId="182" fillId="23" borderId="12" xfId="11" applyFont="1" applyFill="1" applyBorder="1" applyAlignment="1">
      <alignment vertical="center" wrapText="1"/>
    </xf>
    <xf numFmtId="0" fontId="182" fillId="23" borderId="14" xfId="11" applyFont="1" applyFill="1" applyBorder="1" applyAlignment="1">
      <alignment vertical="center" wrapText="1"/>
    </xf>
    <xf numFmtId="0" fontId="112" fillId="23" borderId="113" xfId="11" applyFont="1" applyFill="1" applyBorder="1" applyAlignment="1">
      <alignment horizontal="left" vertical="center" wrapText="1"/>
    </xf>
    <xf numFmtId="0" fontId="112" fillId="23" borderId="115" xfId="11" applyFont="1" applyFill="1" applyBorder="1" applyAlignment="1">
      <alignment horizontal="left" vertical="center" wrapText="1"/>
    </xf>
    <xf numFmtId="0" fontId="112" fillId="23" borderId="114" xfId="11" applyFont="1" applyFill="1" applyBorder="1" applyAlignment="1">
      <alignment horizontal="left" vertical="center" wrapText="1"/>
    </xf>
    <xf numFmtId="0" fontId="75" fillId="0" borderId="12" xfId="0" applyFont="1" applyBorder="1" applyAlignment="1">
      <alignment vertical="center"/>
    </xf>
    <xf numFmtId="0" fontId="77" fillId="49" borderId="5" xfId="11" applyFont="1" applyFill="1" applyBorder="1" applyAlignment="1">
      <alignment horizontal="center" vertical="center" wrapText="1"/>
    </xf>
    <xf numFmtId="0" fontId="43" fillId="23" borderId="13" xfId="11" applyFont="1" applyFill="1" applyBorder="1" applyAlignment="1">
      <alignment vertical="center" wrapText="1"/>
    </xf>
    <xf numFmtId="0" fontId="43" fillId="23" borderId="12" xfId="11" applyFont="1" applyFill="1" applyBorder="1" applyAlignment="1">
      <alignment vertical="center" wrapText="1"/>
    </xf>
    <xf numFmtId="0" fontId="43" fillId="23" borderId="14" xfId="11" applyFont="1" applyFill="1" applyBorder="1" applyAlignment="1">
      <alignment vertical="center" wrapText="1"/>
    </xf>
    <xf numFmtId="0" fontId="36" fillId="0" borderId="12" xfId="0" applyFont="1" applyBorder="1" applyAlignment="1">
      <alignment vertical="center"/>
    </xf>
    <xf numFmtId="0" fontId="36" fillId="0" borderId="0" xfId="0" applyFont="1" applyAlignment="1">
      <alignment vertical="center"/>
    </xf>
    <xf numFmtId="0" fontId="72" fillId="45" borderId="5" xfId="11" applyFont="1" applyFill="1" applyBorder="1" applyAlignment="1">
      <alignment horizontal="center" vertical="center" wrapText="1"/>
    </xf>
    <xf numFmtId="0" fontId="72" fillId="45" borderId="8" xfId="0" applyFont="1" applyFill="1" applyBorder="1" applyAlignment="1">
      <alignment horizontal="center" vertical="center" wrapText="1"/>
    </xf>
    <xf numFmtId="0" fontId="72" fillId="45" borderId="9" xfId="0" applyFont="1" applyFill="1" applyBorder="1" applyAlignment="1">
      <alignment horizontal="center" vertical="center" wrapText="1"/>
    </xf>
    <xf numFmtId="0" fontId="43" fillId="23" borderId="113" xfId="11" applyFont="1" applyFill="1" applyBorder="1" applyAlignment="1">
      <alignment horizontal="left" vertical="center" wrapText="1"/>
    </xf>
    <xf numFmtId="0" fontId="43" fillId="23" borderId="115" xfId="11" applyFont="1" applyFill="1" applyBorder="1" applyAlignment="1">
      <alignment horizontal="left" vertical="center" wrapText="1"/>
    </xf>
    <xf numFmtId="0" fontId="43" fillId="23" borderId="114" xfId="11" applyFont="1" applyFill="1" applyBorder="1" applyAlignment="1">
      <alignment horizontal="left" vertical="center" wrapText="1"/>
    </xf>
    <xf numFmtId="0" fontId="103" fillId="0" borderId="12" xfId="7" applyFont="1" applyBorder="1" applyAlignment="1">
      <alignment horizontal="left" vertical="center"/>
    </xf>
    <xf numFmtId="0" fontId="77" fillId="49" borderId="6" xfId="11" applyFont="1" applyFill="1" applyBorder="1" applyAlignment="1">
      <alignment horizontal="center" vertical="center" wrapText="1"/>
    </xf>
    <xf numFmtId="0" fontId="77" fillId="49" borderId="7" xfId="11" applyFont="1" applyFill="1" applyBorder="1" applyAlignment="1">
      <alignment horizontal="center" vertical="center" wrapText="1"/>
    </xf>
    <xf numFmtId="0" fontId="145" fillId="45" borderId="8" xfId="0" applyFont="1" applyFill="1" applyBorder="1" applyAlignment="1">
      <alignment horizontal="center" vertical="center" wrapText="1"/>
    </xf>
    <xf numFmtId="0" fontId="145" fillId="45" borderId="9" xfId="0" applyFont="1" applyFill="1" applyBorder="1" applyAlignment="1">
      <alignment horizontal="center" vertical="center" wrapText="1"/>
    </xf>
    <xf numFmtId="0" fontId="146" fillId="45" borderId="8" xfId="0" applyFont="1" applyFill="1" applyBorder="1" applyAlignment="1">
      <alignment horizontal="center" vertical="center" wrapText="1"/>
    </xf>
    <xf numFmtId="0" fontId="146" fillId="45" borderId="9" xfId="0" applyFont="1" applyFill="1" applyBorder="1" applyAlignment="1">
      <alignment horizontal="center" vertical="center" wrapText="1"/>
    </xf>
    <xf numFmtId="0" fontId="144" fillId="23" borderId="0" xfId="11" applyFont="1" applyFill="1" applyBorder="1" applyAlignment="1">
      <alignment vertical="center" wrapText="1"/>
    </xf>
    <xf numFmtId="0" fontId="144" fillId="23" borderId="106" xfId="11" applyFont="1" applyFill="1" applyBorder="1" applyAlignment="1">
      <alignment vertical="center" wrapText="1"/>
    </xf>
    <xf numFmtId="0" fontId="145" fillId="45" borderId="6" xfId="11" applyFont="1" applyFill="1" applyBorder="1" applyAlignment="1">
      <alignment horizontal="center" vertical="center" wrapText="1"/>
    </xf>
    <xf numFmtId="0" fontId="145" fillId="45" borderId="7" xfId="11" applyFont="1" applyFill="1" applyBorder="1" applyAlignment="1">
      <alignment horizontal="center" vertical="center" wrapText="1"/>
    </xf>
    <xf numFmtId="0" fontId="97" fillId="23" borderId="191" xfId="0" applyFont="1" applyFill="1" applyBorder="1" applyAlignment="1">
      <alignment horizontal="left" vertical="center" wrapText="1"/>
    </xf>
    <xf numFmtId="0" fontId="97" fillId="23" borderId="192" xfId="0" applyFont="1" applyFill="1" applyBorder="1" applyAlignment="1">
      <alignment horizontal="left" vertical="center" wrapText="1"/>
    </xf>
    <xf numFmtId="0" fontId="97" fillId="23" borderId="193" xfId="0" applyFont="1" applyFill="1" applyBorder="1" applyAlignment="1">
      <alignment horizontal="left" vertical="center" wrapText="1"/>
    </xf>
    <xf numFmtId="0" fontId="79" fillId="0" borderId="12" xfId="0" applyFont="1" applyBorder="1" applyAlignment="1">
      <alignment horizontal="left"/>
    </xf>
    <xf numFmtId="0" fontId="112" fillId="23" borderId="120" xfId="11" applyFont="1" applyFill="1" applyBorder="1" applyAlignment="1">
      <alignment vertical="center" wrapText="1"/>
    </xf>
    <xf numFmtId="0" fontId="96" fillId="23" borderId="121" xfId="0" applyFont="1" applyFill="1" applyBorder="1" applyAlignment="1">
      <alignment vertical="center" wrapText="1"/>
    </xf>
    <xf numFmtId="0" fontId="96" fillId="23" borderId="122" xfId="0" applyFont="1" applyFill="1" applyBorder="1" applyAlignment="1">
      <alignment vertical="center" wrapText="1"/>
    </xf>
    <xf numFmtId="0" fontId="136" fillId="3" borderId="6" xfId="0" applyFont="1" applyFill="1" applyBorder="1" applyAlignment="1">
      <alignment horizontal="center" vertical="center" wrapText="1"/>
    </xf>
    <xf numFmtId="0" fontId="136" fillId="3" borderId="7" xfId="0" applyFont="1" applyFill="1" applyBorder="1" applyAlignment="1">
      <alignment horizontal="center" vertical="center" wrapText="1"/>
    </xf>
    <xf numFmtId="164" fontId="136" fillId="3" borderId="5" xfId="2" applyNumberFormat="1" applyFont="1" applyFill="1" applyBorder="1" applyAlignment="1">
      <alignment horizontal="center" vertical="center" wrapText="1"/>
    </xf>
    <xf numFmtId="164" fontId="154" fillId="3" borderId="5" xfId="2" applyNumberFormat="1" applyFont="1" applyFill="1" applyBorder="1" applyAlignment="1">
      <alignment horizontal="center" vertical="center" wrapText="1"/>
    </xf>
    <xf numFmtId="0" fontId="136" fillId="3" borderId="10" xfId="0" quotePrefix="1" applyFont="1" applyFill="1" applyBorder="1" applyAlignment="1">
      <alignment horizontal="center" vertical="center" wrapText="1"/>
    </xf>
    <xf numFmtId="0" fontId="136" fillId="3" borderId="9" xfId="0" quotePrefix="1" applyFont="1" applyFill="1" applyBorder="1" applyAlignment="1">
      <alignment horizontal="center" vertical="center" wrapText="1"/>
    </xf>
    <xf numFmtId="0" fontId="180" fillId="71" borderId="0" xfId="11" applyFont="1" applyFill="1" applyBorder="1" applyAlignment="1">
      <alignment vertical="center" wrapText="1"/>
    </xf>
    <xf numFmtId="0" fontId="181" fillId="71" borderId="0" xfId="0" applyFont="1" applyFill="1" applyBorder="1" applyAlignment="1"/>
    <xf numFmtId="0" fontId="96" fillId="0" borderId="0" xfId="14" applyFont="1" applyBorder="1" applyAlignment="1">
      <alignment vertical="center" wrapText="1"/>
    </xf>
    <xf numFmtId="0" fontId="139" fillId="0" borderId="0" xfId="22" applyFont="1" applyAlignment="1">
      <alignment vertical="center" wrapText="1"/>
    </xf>
    <xf numFmtId="0" fontId="139" fillId="0" borderId="0" xfId="22" applyFont="1" applyAlignment="1">
      <alignment vertical="center"/>
    </xf>
    <xf numFmtId="0" fontId="97" fillId="71" borderId="184" xfId="11" applyFont="1" applyFill="1" applyBorder="1" applyAlignment="1">
      <alignment vertical="center" wrapText="1"/>
    </xf>
    <xf numFmtId="0" fontId="97" fillId="71" borderId="185" xfId="11" applyFont="1" applyFill="1" applyBorder="1" applyAlignment="1">
      <alignment vertical="center" wrapText="1"/>
    </xf>
    <xf numFmtId="0" fontId="104" fillId="71" borderId="185" xfId="0" applyFont="1" applyFill="1" applyBorder="1" applyAlignment="1">
      <alignment vertical="center" wrapText="1"/>
    </xf>
    <xf numFmtId="0" fontId="104" fillId="71" borderId="186" xfId="0" applyFont="1" applyFill="1" applyBorder="1" applyAlignment="1">
      <alignment vertical="center" wrapText="1"/>
    </xf>
    <xf numFmtId="0" fontId="97" fillId="71" borderId="187" xfId="11" applyFont="1" applyFill="1" applyBorder="1" applyAlignment="1">
      <alignment vertical="center" wrapText="1"/>
    </xf>
    <xf numFmtId="0" fontId="97" fillId="71" borderId="0" xfId="11" applyFont="1" applyFill="1" applyBorder="1" applyAlignment="1">
      <alignment vertical="center" wrapText="1"/>
    </xf>
    <xf numFmtId="0" fontId="97" fillId="71" borderId="123" xfId="11" applyFont="1" applyFill="1" applyBorder="1" applyAlignment="1">
      <alignment vertical="center" wrapText="1"/>
    </xf>
    <xf numFmtId="0" fontId="10" fillId="0" borderId="185" xfId="0" applyFont="1" applyBorder="1" applyAlignment="1">
      <alignment wrapText="1"/>
    </xf>
    <xf numFmtId="0" fontId="0" fillId="0" borderId="185" xfId="0" applyBorder="1" applyAlignment="1">
      <alignment wrapText="1"/>
    </xf>
    <xf numFmtId="0" fontId="183" fillId="71" borderId="184" xfId="11" applyFont="1" applyFill="1" applyBorder="1" applyAlignment="1">
      <alignment horizontal="left" vertical="center" wrapText="1"/>
    </xf>
    <xf numFmtId="0" fontId="183" fillId="71" borderId="185" xfId="11" applyFont="1" applyFill="1" applyBorder="1" applyAlignment="1">
      <alignment horizontal="left" vertical="center" wrapText="1"/>
    </xf>
    <xf numFmtId="0" fontId="183" fillId="71" borderId="186" xfId="11" applyFont="1" applyFill="1" applyBorder="1" applyAlignment="1">
      <alignment horizontal="left" vertical="center" wrapText="1"/>
    </xf>
    <xf numFmtId="0" fontId="79" fillId="0" borderId="0" xfId="0" applyFont="1" applyBorder="1" applyAlignment="1">
      <alignment horizontal="justify" vertical="center" wrapText="1"/>
    </xf>
    <xf numFmtId="165" fontId="109" fillId="0" borderId="0" xfId="2" applyNumberFormat="1" applyFont="1" applyFill="1" applyBorder="1" applyAlignment="1">
      <alignment horizontal="left" vertical="top"/>
    </xf>
    <xf numFmtId="165" fontId="105" fillId="0" borderId="0" xfId="2" applyNumberFormat="1" applyFont="1" applyFill="1" applyBorder="1" applyAlignment="1">
      <alignment horizontal="left" vertical="top"/>
    </xf>
    <xf numFmtId="0" fontId="75" fillId="0" borderId="47" xfId="11" applyFont="1" applyFill="1" applyBorder="1" applyAlignment="1">
      <alignment horizontal="left" vertical="center" wrapText="1"/>
    </xf>
    <xf numFmtId="0" fontId="75" fillId="0" borderId="0" xfId="11" applyFont="1" applyFill="1" applyBorder="1" applyAlignment="1">
      <alignment horizontal="left" vertical="center"/>
    </xf>
    <xf numFmtId="0" fontId="147" fillId="7" borderId="136" xfId="11" applyFont="1" applyFill="1" applyBorder="1" applyAlignment="1">
      <alignment horizontal="center" vertical="center" wrapText="1"/>
    </xf>
    <xf numFmtId="0" fontId="147" fillId="8" borderId="136" xfId="11" applyFont="1" applyFill="1" applyBorder="1" applyAlignment="1">
      <alignment vertical="center" wrapText="1"/>
    </xf>
    <xf numFmtId="0" fontId="75" fillId="0" borderId="0" xfId="14" applyFont="1" applyAlignment="1">
      <alignment vertical="center" wrapText="1"/>
    </xf>
    <xf numFmtId="0" fontId="182" fillId="71" borderId="136" xfId="11" applyFont="1" applyFill="1" applyBorder="1" applyAlignment="1">
      <alignment horizontal="left" vertical="center" wrapText="1"/>
    </xf>
    <xf numFmtId="0" fontId="75" fillId="0" borderId="0" xfId="14" applyFont="1" applyBorder="1" applyAlignment="1">
      <alignment vertical="center" wrapText="1"/>
    </xf>
    <xf numFmtId="0" fontId="147" fillId="3" borderId="136" xfId="11" applyFont="1" applyFill="1" applyBorder="1" applyAlignment="1">
      <alignment horizontal="center" vertical="center" wrapText="1"/>
    </xf>
    <xf numFmtId="0" fontId="75" fillId="0" borderId="0" xfId="0" applyFont="1" applyAlignment="1">
      <alignment vertical="center" wrapText="1"/>
    </xf>
    <xf numFmtId="0" fontId="143" fillId="7" borderId="15" xfId="11" applyFont="1" applyFill="1" applyBorder="1" applyAlignment="1">
      <alignment vertical="center" wrapText="1"/>
    </xf>
    <xf numFmtId="0" fontId="143" fillId="7" borderId="114" xfId="11" applyFont="1" applyFill="1" applyBorder="1" applyAlignment="1">
      <alignment vertical="center" wrapText="1"/>
    </xf>
    <xf numFmtId="0" fontId="143" fillId="7" borderId="6" xfId="11" applyFont="1" applyFill="1" applyBorder="1" applyAlignment="1">
      <alignment horizontal="center" vertical="center" wrapText="1"/>
    </xf>
    <xf numFmtId="0" fontId="143" fillId="7" borderId="112" xfId="11" applyFont="1" applyFill="1" applyBorder="1" applyAlignment="1">
      <alignment horizontal="center" vertical="center" wrapText="1"/>
    </xf>
    <xf numFmtId="0" fontId="112" fillId="71" borderId="8" xfId="11" applyFont="1" applyFill="1" applyBorder="1" applyAlignment="1">
      <alignment horizontal="left" vertical="center" wrapText="1"/>
    </xf>
    <xf numFmtId="0" fontId="112" fillId="71" borderId="10" xfId="11" applyFont="1" applyFill="1" applyBorder="1" applyAlignment="1">
      <alignment horizontal="left" vertical="center" wrapText="1"/>
    </xf>
    <xf numFmtId="0" fontId="112" fillId="71" borderId="9" xfId="11" applyFont="1" applyFill="1" applyBorder="1" applyAlignment="1">
      <alignment horizontal="left" vertical="center" wrapText="1"/>
    </xf>
    <xf numFmtId="0" fontId="143" fillId="8" borderId="108" xfId="11" applyFont="1" applyFill="1" applyBorder="1" applyAlignment="1">
      <alignment horizontal="left" vertical="center" wrapText="1"/>
    </xf>
    <xf numFmtId="0" fontId="143" fillId="8" borderId="109" xfId="11" applyFont="1" applyFill="1" applyBorder="1" applyAlignment="1">
      <alignment horizontal="left" vertical="center" wrapText="1"/>
    </xf>
    <xf numFmtId="0" fontId="143" fillId="8" borderId="124" xfId="11" applyFont="1" applyFill="1" applyBorder="1" applyAlignment="1">
      <alignment horizontal="left" vertical="center" wrapText="1"/>
    </xf>
    <xf numFmtId="0" fontId="143" fillId="8" borderId="110" xfId="11" applyFont="1" applyFill="1" applyBorder="1" applyAlignment="1">
      <alignment horizontal="left" vertical="center" wrapText="1"/>
    </xf>
    <xf numFmtId="0" fontId="75" fillId="0" borderId="111" xfId="0" applyFont="1" applyBorder="1" applyAlignment="1">
      <alignment vertical="center" wrapText="1"/>
    </xf>
    <xf numFmtId="0" fontId="75" fillId="0" borderId="125" xfId="0" applyFont="1" applyBorder="1" applyAlignment="1">
      <alignment vertical="center" wrapText="1"/>
    </xf>
    <xf numFmtId="0" fontId="143" fillId="3" borderId="8" xfId="11" applyFont="1" applyFill="1" applyBorder="1" applyAlignment="1">
      <alignment horizontal="center" vertical="center" wrapText="1"/>
    </xf>
    <xf numFmtId="0" fontId="143" fillId="3" borderId="10" xfId="11" applyFont="1" applyFill="1" applyBorder="1" applyAlignment="1">
      <alignment horizontal="center" vertical="center" wrapText="1"/>
    </xf>
    <xf numFmtId="0" fontId="143" fillId="3" borderId="9" xfId="11" applyFont="1" applyFill="1" applyBorder="1" applyAlignment="1">
      <alignment horizontal="center" vertical="center" wrapText="1"/>
    </xf>
    <xf numFmtId="0" fontId="160" fillId="3" borderId="136" xfId="11" applyFont="1" applyFill="1" applyBorder="1" applyAlignment="1">
      <alignment horizontal="center" vertical="center" wrapText="1"/>
    </xf>
    <xf numFmtId="0" fontId="75" fillId="0" borderId="0" xfId="0" applyFont="1" applyBorder="1" applyAlignment="1">
      <alignment horizontal="left" vertical="center" wrapText="1"/>
    </xf>
    <xf numFmtId="0" fontId="109" fillId="0" borderId="0" xfId="0" applyFont="1" applyAlignment="1">
      <alignment horizontal="justify"/>
    </xf>
    <xf numFmtId="0" fontId="79" fillId="0" borderId="0" xfId="0" applyFont="1" applyAlignment="1">
      <alignment horizontal="justify"/>
    </xf>
    <xf numFmtId="0" fontId="182" fillId="71" borderId="136" xfId="14" applyFont="1" applyFill="1" applyBorder="1" applyAlignment="1">
      <alignment horizontal="left" vertical="center" wrapText="1"/>
    </xf>
    <xf numFmtId="0" fontId="75" fillId="0" borderId="0" xfId="14" applyFont="1" applyBorder="1" applyAlignment="1"/>
    <xf numFmtId="0" fontId="75" fillId="0" borderId="0" xfId="14" applyFont="1" applyAlignment="1"/>
    <xf numFmtId="0" fontId="182" fillId="10" borderId="212" xfId="11" applyFont="1" applyFill="1" applyBorder="1" applyAlignment="1">
      <alignment vertical="center" wrapText="1"/>
    </xf>
    <xf numFmtId="0" fontId="182" fillId="10" borderId="213" xfId="11" applyFont="1" applyFill="1" applyBorder="1" applyAlignment="1">
      <alignment vertical="center" wrapText="1"/>
    </xf>
    <xf numFmtId="0" fontId="182" fillId="10" borderId="214" xfId="11" applyFont="1" applyFill="1" applyBorder="1" applyAlignment="1">
      <alignment vertical="center" wrapText="1"/>
    </xf>
    <xf numFmtId="0" fontId="182" fillId="10" borderId="30" xfId="11" applyFont="1" applyFill="1" applyBorder="1" applyAlignment="1">
      <alignment horizontal="left" vertical="center"/>
    </xf>
    <xf numFmtId="0" fontId="182" fillId="10" borderId="0" xfId="11" applyFont="1" applyFill="1" applyBorder="1" applyAlignment="1">
      <alignment horizontal="left" vertical="center"/>
    </xf>
    <xf numFmtId="0" fontId="182" fillId="10" borderId="31" xfId="11" applyFont="1" applyFill="1" applyBorder="1" applyAlignment="1">
      <alignment horizontal="left" vertical="center"/>
    </xf>
    <xf numFmtId="0" fontId="75" fillId="0" borderId="0" xfId="14" applyFont="1" applyAlignment="1">
      <alignment vertical="center"/>
    </xf>
    <xf numFmtId="0" fontId="182" fillId="10" borderId="117" xfId="0" applyFont="1" applyFill="1" applyBorder="1" applyAlignment="1">
      <alignment vertical="center" wrapText="1"/>
    </xf>
    <xf numFmtId="0" fontId="182" fillId="10" borderId="118" xfId="0" applyFont="1" applyFill="1" applyBorder="1" applyAlignment="1">
      <alignment vertical="center" wrapText="1"/>
    </xf>
    <xf numFmtId="0" fontId="182" fillId="10" borderId="119" xfId="0" applyFont="1" applyFill="1" applyBorder="1" applyAlignment="1">
      <alignment vertical="center" wrapText="1"/>
    </xf>
    <xf numFmtId="0" fontId="143" fillId="7" borderId="116" xfId="0" applyFont="1" applyFill="1" applyBorder="1" applyAlignment="1">
      <alignment horizontal="center" vertical="center" wrapText="1"/>
    </xf>
    <xf numFmtId="0" fontId="143" fillId="7" borderId="92" xfId="0" applyFont="1" applyFill="1" applyBorder="1" applyAlignment="1">
      <alignment horizontal="center" vertical="center" wrapText="1"/>
    </xf>
    <xf numFmtId="0" fontId="143" fillId="7" borderId="21" xfId="0" applyFont="1" applyFill="1" applyBorder="1" applyAlignment="1">
      <alignment horizontal="center" vertical="center" wrapText="1"/>
    </xf>
    <xf numFmtId="0" fontId="143" fillId="7" borderId="95" xfId="0" applyFont="1" applyFill="1" applyBorder="1" applyAlignment="1">
      <alignment horizontal="center" vertical="center" wrapText="1"/>
    </xf>
    <xf numFmtId="0" fontId="182" fillId="10" borderId="136" xfId="11" applyFont="1" applyFill="1" applyBorder="1" applyAlignment="1">
      <alignment vertical="center" wrapText="1"/>
    </xf>
    <xf numFmtId="0" fontId="180" fillId="56" borderId="173" xfId="11" applyFont="1" applyFill="1" applyBorder="1" applyAlignment="1">
      <alignment horizontal="left" vertical="center" wrapText="1"/>
    </xf>
    <xf numFmtId="0" fontId="180" fillId="56" borderId="174" xfId="11" applyFont="1" applyFill="1" applyBorder="1" applyAlignment="1">
      <alignment horizontal="left" vertical="center" wrapText="1"/>
    </xf>
    <xf numFmtId="0" fontId="180" fillId="56" borderId="175" xfId="11" applyFont="1" applyFill="1" applyBorder="1" applyAlignment="1">
      <alignment horizontal="left" vertical="center" wrapText="1"/>
    </xf>
    <xf numFmtId="0" fontId="69" fillId="0" borderId="166" xfId="14" applyFont="1" applyFill="1" applyBorder="1" applyAlignment="1">
      <alignment wrapText="1"/>
    </xf>
    <xf numFmtId="0" fontId="0" fillId="0" borderId="166" xfId="0" applyBorder="1" applyAlignment="1">
      <alignment wrapText="1"/>
    </xf>
    <xf numFmtId="0" fontId="193" fillId="0" borderId="0" xfId="14" applyFont="1" applyFill="1" applyAlignment="1">
      <alignment wrapText="1"/>
    </xf>
    <xf numFmtId="0" fontId="194" fillId="0" borderId="0" xfId="0" applyFont="1" applyAlignment="1">
      <alignment wrapText="1"/>
    </xf>
    <xf numFmtId="0" fontId="10" fillId="0" borderId="166" xfId="14" applyFont="1" applyBorder="1" applyAlignment="1">
      <alignment wrapText="1"/>
    </xf>
    <xf numFmtId="0" fontId="96" fillId="0" borderId="12" xfId="29" applyFont="1" applyBorder="1" applyAlignment="1">
      <alignment horizontal="left"/>
    </xf>
    <xf numFmtId="0" fontId="96" fillId="0" borderId="0" xfId="29" applyFont="1" applyAlignment="1">
      <alignment horizontal="left"/>
    </xf>
    <xf numFmtId="0" fontId="96" fillId="0" borderId="0" xfId="29" applyFont="1" applyAlignment="1">
      <alignment horizontal="left" vertical="center"/>
    </xf>
    <xf numFmtId="171" fontId="120" fillId="61" borderId="52" xfId="31" applyNumberFormat="1" applyFont="1" applyFill="1" applyBorder="1" applyAlignment="1">
      <alignment horizontal="center" vertical="center" wrapText="1"/>
    </xf>
    <xf numFmtId="171" fontId="120" fillId="61" borderId="51" xfId="31" applyNumberFormat="1" applyFont="1" applyFill="1" applyBorder="1" applyAlignment="1">
      <alignment horizontal="center" vertical="center" wrapText="1"/>
    </xf>
    <xf numFmtId="0" fontId="120" fillId="61" borderId="52" xfId="29" applyFont="1" applyFill="1" applyBorder="1" applyAlignment="1">
      <alignment horizontal="center" vertical="center"/>
    </xf>
    <xf numFmtId="171" fontId="140" fillId="7" borderId="52" xfId="31" applyNumberFormat="1" applyFont="1" applyFill="1" applyBorder="1" applyAlignment="1">
      <alignment horizontal="center" vertical="center" wrapText="1"/>
    </xf>
    <xf numFmtId="171" fontId="140" fillId="7" borderId="51" xfId="31" applyNumberFormat="1" applyFont="1" applyFill="1" applyBorder="1" applyAlignment="1">
      <alignment horizontal="center" vertical="center" wrapText="1"/>
    </xf>
    <xf numFmtId="0" fontId="112" fillId="43" borderId="6" xfId="5" applyFont="1" applyFill="1" applyBorder="1" applyAlignment="1">
      <alignment horizontal="center" vertical="center" wrapText="1"/>
    </xf>
    <xf numFmtId="0" fontId="112" fillId="43" borderId="112" xfId="5" applyFont="1" applyFill="1" applyBorder="1" applyAlignment="1">
      <alignment horizontal="center" vertical="center" wrapText="1"/>
    </xf>
    <xf numFmtId="0" fontId="120" fillId="44" borderId="52" xfId="29" applyFont="1" applyFill="1" applyBorder="1" applyAlignment="1">
      <alignment horizontal="center" vertical="center"/>
    </xf>
  </cellXfs>
  <cellStyles count="119">
    <cellStyle name="Estilo 1" xfId="15"/>
    <cellStyle name="Euro" xfId="1"/>
    <cellStyle name="Millares" xfId="2" builtinId="3"/>
    <cellStyle name="Millares 10" xfId="74"/>
    <cellStyle name="Millares 10 2" xfId="118"/>
    <cellStyle name="Millares 2" xfId="16"/>
    <cellStyle name="Millares 3" xfId="12"/>
    <cellStyle name="Millares 3 2" xfId="35"/>
    <cellStyle name="Millares 3 2 2" xfId="54"/>
    <cellStyle name="Millares 3 2 2 2" xfId="99"/>
    <cellStyle name="Millares 3 2 3" xfId="83"/>
    <cellStyle name="Millares 3 3" xfId="45"/>
    <cellStyle name="Millares 3 3 2" xfId="92"/>
    <cellStyle name="Millares 3 4" xfId="65"/>
    <cellStyle name="Millares 3 4 2" xfId="109"/>
    <cellStyle name="Millares 3 5" xfId="76"/>
    <cellStyle name="Millares 4" xfId="17"/>
    <cellStyle name="Millares 4 2" xfId="36"/>
    <cellStyle name="Millares 4 2 2" xfId="55"/>
    <cellStyle name="Millares 4 2 2 2" xfId="100"/>
    <cellStyle name="Millares 4 2 3" xfId="84"/>
    <cellStyle name="Millares 4 3" xfId="47"/>
    <cellStyle name="Millares 4 3 2" xfId="94"/>
    <cellStyle name="Millares 4 4" xfId="78"/>
    <cellStyle name="Millares 5" xfId="18"/>
    <cellStyle name="Millares 5 2" xfId="37"/>
    <cellStyle name="Millares 5 2 2" xfId="56"/>
    <cellStyle name="Millares 5 2 2 2" xfId="101"/>
    <cellStyle name="Millares 5 2 3" xfId="85"/>
    <cellStyle name="Millares 5 3" xfId="48"/>
    <cellStyle name="Millares 5 3 2" xfId="95"/>
    <cellStyle name="Millares 5 4" xfId="68"/>
    <cellStyle name="Millares 5 4 2" xfId="112"/>
    <cellStyle name="Millares 5 5" xfId="79"/>
    <cellStyle name="Millares 6" xfId="19"/>
    <cellStyle name="Millares 7" xfId="33"/>
    <cellStyle name="Millares 7 2" xfId="52"/>
    <cellStyle name="Millares 8" xfId="62"/>
    <cellStyle name="Millares 8 2" xfId="107"/>
    <cellStyle name="Millares 9" xfId="71"/>
    <cellStyle name="Millares 9 2" xfId="115"/>
    <cellStyle name="Millares_anexo 1 resumen subsector 2004 2" xfId="31"/>
    <cellStyle name="Millares_METAS DE TRATAMIENTO 2001-2008 (jun 05)" xfId="3"/>
    <cellStyle name="Normal" xfId="0" builtinId="0"/>
    <cellStyle name="Normal 2" xfId="4"/>
    <cellStyle name="Normal 2 2" xfId="14"/>
    <cellStyle name="Normal 2 3" xfId="34"/>
    <cellStyle name="Normal 2 3 2" xfId="38"/>
    <cellStyle name="Normal 2 3 2 2" xfId="57"/>
    <cellStyle name="Normal 2 3 2 2 2" xfId="102"/>
    <cellStyle name="Normal 2 3 2 3" xfId="86"/>
    <cellStyle name="Normal 2 3 3" xfId="53"/>
    <cellStyle name="Normal 2 3 3 2" xfId="98"/>
    <cellStyle name="Normal 2 3 4" xfId="82"/>
    <cellStyle name="Normal 2 4" xfId="39"/>
    <cellStyle name="Normal 2 4 2" xfId="58"/>
    <cellStyle name="Normal 2 4 2 2" xfId="103"/>
    <cellStyle name="Normal 2 4 3" xfId="87"/>
    <cellStyle name="Normal 2 5" xfId="44"/>
    <cellStyle name="Normal 2 5 2" xfId="91"/>
    <cellStyle name="Normal 2 6" xfId="75"/>
    <cellStyle name="Normal 3" xfId="11"/>
    <cellStyle name="Normal 4" xfId="20"/>
    <cellStyle name="Normal 4 2" xfId="40"/>
    <cellStyle name="Normal 4 2 2" xfId="59"/>
    <cellStyle name="Normal 4 2 2 2" xfId="104"/>
    <cellStyle name="Normal 4 2 3" xfId="88"/>
    <cellStyle name="Normal 4 3" xfId="49"/>
    <cellStyle name="Normal 4 3 2" xfId="96"/>
    <cellStyle name="Normal 4 4" xfId="80"/>
    <cellStyle name="Normal 5" xfId="21"/>
    <cellStyle name="Normal 5 2" xfId="41"/>
    <cellStyle name="Normal 5 2 2" xfId="60"/>
    <cellStyle name="Normal 5 2 2 2" xfId="105"/>
    <cellStyle name="Normal 5 2 3" xfId="89"/>
    <cellStyle name="Normal 5 3" xfId="50"/>
    <cellStyle name="Normal 5 3 2" xfId="97"/>
    <cellStyle name="Normal 5 4" xfId="67"/>
    <cellStyle name="Normal 5 4 2" xfId="111"/>
    <cellStyle name="Normal 5 5" xfId="81"/>
    <cellStyle name="Normal 6" xfId="22"/>
    <cellStyle name="Normal 7" xfId="63"/>
    <cellStyle name="Normal 7 2" xfId="108"/>
    <cellStyle name="Normal 8" xfId="69"/>
    <cellStyle name="Normal 8 2" xfId="113"/>
    <cellStyle name="Normal 9" xfId="72"/>
    <cellStyle name="Normal 9 2" xfId="116"/>
    <cellStyle name="Normal_00-06 obras" xfId="5"/>
    <cellStyle name="Normal_Anexos 1-9 DSAPAS 2004 final" xfId="29"/>
    <cellStyle name="Normal_cierre PTO 2002 inf subsector" xfId="6"/>
    <cellStyle name="Normal_CONAPO_95" xfId="23"/>
    <cellStyle name="Normal_cuadro 3 12" xfId="7"/>
    <cellStyle name="Normal_estados" xfId="27"/>
    <cellStyle name="Normal_graficas coberturas AP ALC 2005" xfId="8"/>
    <cellStyle name="Normal_Libro1" xfId="9"/>
    <cellStyle name="Normal_m2ital" xfId="28"/>
    <cellStyle name="Porcentaje" xfId="10" builtinId="5"/>
    <cellStyle name="Porcentaje 2" xfId="42"/>
    <cellStyle name="Porcentaje 3" xfId="64"/>
    <cellStyle name="Porcentaje 4" xfId="70"/>
    <cellStyle name="Porcentaje 4 2" xfId="114"/>
    <cellStyle name="Porcentaje 5" xfId="73"/>
    <cellStyle name="Porcentaje 5 2" xfId="117"/>
    <cellStyle name="Porcentual 2" xfId="24"/>
    <cellStyle name="Porcentual 2 2" xfId="25"/>
    <cellStyle name="Porcentual 2 3" xfId="30"/>
    <cellStyle name="Porcentual 3" xfId="13"/>
    <cellStyle name="Porcentual 3 2" xfId="43"/>
    <cellStyle name="Porcentual 3 2 2" xfId="61"/>
    <cellStyle name="Porcentual 3 2 2 2" xfId="106"/>
    <cellStyle name="Porcentual 3 2 3" xfId="90"/>
    <cellStyle name="Porcentual 3 3" xfId="46"/>
    <cellStyle name="Porcentual 3 3 2" xfId="93"/>
    <cellStyle name="Porcentual 3 4" xfId="66"/>
    <cellStyle name="Porcentual 3 4 2" xfId="110"/>
    <cellStyle name="Porcentual 3 5" xfId="77"/>
    <cellStyle name="Porcentual 4" xfId="26"/>
    <cellStyle name="Porcentual 5" xfId="32"/>
    <cellStyle name="Porcentual 5 2" xfId="51"/>
  </cellStyles>
  <dxfs count="149"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numFmt numFmtId="187" formatCode="###\ ##0___);\-\ ###\ ##0___)"/>
    </dxf>
    <dxf>
      <numFmt numFmtId="187" formatCode="###\ ##0___);\-\ ###\ ##0___)"/>
    </dxf>
    <dxf>
      <numFmt numFmtId="187" formatCode="###\ ##0___);\-\ ###\ ##0___)"/>
    </dxf>
    <dxf>
      <numFmt numFmtId="187" formatCode="###\ ##0___);\-\ ###\ ##0___)"/>
    </dxf>
    <dxf>
      <numFmt numFmtId="187" formatCode="###\ ##0___);\-\ ###\ ##0___)"/>
    </dxf>
    <dxf>
      <numFmt numFmtId="187" formatCode="###\ ##0___);\-\ ###\ ##0___)"/>
    </dxf>
    <dxf>
      <numFmt numFmtId="193" formatCode="###\ ##0___);\-\ ###\ ##0.___)"/>
    </dxf>
    <dxf>
      <numFmt numFmtId="1" formatCode="0"/>
    </dxf>
    <dxf>
      <numFmt numFmtId="1" formatCode="0"/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numFmt numFmtId="1" formatCode="0"/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numFmt numFmtId="1" formatCode="0"/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numFmt numFmtId="1" formatCode="0"/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numFmt numFmtId="1" formatCode="0"/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numFmt numFmtId="1" formatCode="0"/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numFmt numFmtId="1" formatCode="0"/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numFmt numFmtId="1" formatCode="0"/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numFmt numFmtId="1" formatCode="0"/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numFmt numFmtId="1" formatCode="0"/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numFmt numFmtId="1" formatCode="0"/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fill>
        <patternFill>
          <bgColor rgb="FFFF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FF99"/>
        </patternFill>
      </fill>
    </dxf>
    <dxf>
      <fill>
        <patternFill>
          <bgColor theme="9" tint="0.59996337778862885"/>
        </patternFill>
      </fill>
    </dxf>
    <dxf>
      <fill>
        <patternFill patternType="none">
          <bgColor indexed="65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 patternType="none">
          <bgColor indexed="65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 patternType="none">
          <bgColor indexed="65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 patternType="none">
          <bgColor indexed="65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 patternType="none">
          <bgColor indexed="65"/>
        </patternFill>
      </fill>
    </dxf>
    <dxf>
      <numFmt numFmtId="1" formatCode="0"/>
    </dxf>
    <dxf>
      <numFmt numFmtId="1" formatCode="0"/>
    </dxf>
  </dxfs>
  <tableStyles count="0" defaultTableStyle="TableStyleMedium9" defaultPivotStyle="PivotStyleLight16"/>
  <colors>
    <mruColors>
      <color rgb="FF663300"/>
      <color rgb="FF2F7DE1"/>
      <color rgb="FF002A12"/>
      <color rgb="FF66FFFF"/>
      <color rgb="FF99FF33"/>
      <color rgb="FF007934"/>
      <color rgb="FFC3002F"/>
      <color rgb="FF8DB8E9"/>
      <color rgb="FF001A0B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microsoft.com/office/2006/relationships/attachedToolbars" Target="attachedToolbars.bin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theme" Target="theme/theme1.xml"/><Relationship Id="rId9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30488716843357"/>
          <c:y val="8.8240890418500001E-2"/>
          <c:w val="0.86794718397630466"/>
          <c:h val="0.75658062609723442"/>
        </c:manualLayout>
      </c:layout>
      <c:lineChart>
        <c:grouping val="stacked"/>
        <c:varyColors val="0"/>
        <c:ser>
          <c:idx val="2"/>
          <c:order val="0"/>
          <c:tx>
            <c:strRef>
              <c:f>'2.10  g2.6  2.11  g2.7'!#REF!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>
              <a:noFill/>
            </a:ln>
          </c:spPr>
          <c:cat>
            <c:multiLvlStrRef>
              <c:f>'2.10  g2.6  2.11  g2.7'!#REF!</c:f>
            </c:multiLvlStrRef>
          </c:cat>
          <c:val>
            <c:numRef>
              <c:f>'2.10  g2.6  2.11  g2.7'!#REF!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'2.10  g2.6  2.11  g2.7'!#REF!</c:f>
              <c:strCache>
                <c:ptCount val="1"/>
                <c:pt idx="0">
                  <c:v>#REF!</c:v>
                </c:pt>
              </c:strCache>
            </c:strRef>
          </c:tx>
          <c:spPr>
            <a:ln>
              <a:noFill/>
            </a:ln>
          </c:spPr>
          <c:marker>
            <c:symbol val="dash"/>
            <c:size val="17"/>
            <c:spPr>
              <a:solidFill>
                <a:srgbClr val="660033"/>
              </a:solidFill>
              <a:ln>
                <a:noFill/>
              </a:ln>
              <a:scene3d>
                <a:camera prst="orthographicFront"/>
                <a:lightRig rig="threePt" dir="t"/>
              </a:scene3d>
              <a:sp3d prstMaterial="matte"/>
            </c:spPr>
          </c:marker>
          <c:dLbls>
            <c:dLbl>
              <c:idx val="0"/>
              <c:layout>
                <c:manualLayout>
                  <c:x val="-3.6036036036036041E-3"/>
                  <c:y val="2.783658665183409E-2"/>
                </c:manualLayout>
              </c:layout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1.9021068312407383E-3"/>
                  <c:y val="2.5212610013152392E-2"/>
                </c:manualLayout>
              </c:layout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2.2162660131059775E-2"/>
                </c:manualLayout>
              </c:layout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8018018018018296E-3"/>
                  <c:y val="2.1949905268464624E-2"/>
                </c:manualLayout>
              </c:layout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2.4999623391446728E-2"/>
                </c:manualLayout>
              </c:layout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3.5032985741647212E-3"/>
                  <c:y val="3.0886304774817092E-2"/>
                </c:manualLayout>
              </c:layout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 algn="ctr">
                  <a:defRPr lang="es-MX" sz="1000" b="1" i="0" u="none" strike="noStrike" kern="1200" baseline="0">
                    <a:solidFill>
                      <a:sysClr val="windowText" lastClr="000000"/>
                    </a:solidFill>
                    <a:latin typeface="Presidencia Fina" pitchFamily="50" charset="0"/>
                    <a:ea typeface="+mn-ea"/>
                    <a:cs typeface="Arial" pitchFamily="34" charset="0"/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'2.10  g2.6  2.11  g2.7'!#REF!</c:f>
            </c:multiLvlStrRef>
          </c:cat>
          <c:val>
            <c:numRef>
              <c:f>'2.10  g2.6  2.11  g2.7'!#REF!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'2.10  g2.6  2.11  g2.7'!#REF!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>
              <a:noFill/>
            </a:ln>
          </c:spPr>
          <c:cat>
            <c:multiLvlStrRef>
              <c:f>'2.10  g2.6  2.11  g2.7'!#REF!</c:f>
            </c:multiLvlStrRef>
          </c:cat>
          <c:val>
            <c:numRef>
              <c:f>'2.10  g2.6  2.11  g2.7'!#REF!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'2.10  g2.6  2.11  g2.7'!#REF!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>
              <a:noFill/>
            </a:ln>
          </c:spPr>
          <c:cat>
            <c:multiLvlStrRef>
              <c:f>'2.10  g2.6  2.11  g2.7'!#REF!</c:f>
            </c:multiLvlStrRef>
          </c:cat>
          <c:val>
            <c:numRef>
              <c:f>'2.10  g2.6  2.11  g2.7'!#REF!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'2.10  g2.6  2.11  g2.7'!#REF!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>
              <a:noFill/>
            </a:ln>
          </c:spPr>
          <c:cat>
            <c:multiLvlStrRef>
              <c:f>'2.10  g2.6  2.11  g2.7'!#REF!</c:f>
            </c:multiLvlStrRef>
          </c:cat>
          <c:val>
            <c:numRef>
              <c:f>'2.10  g2.6  2.11  g2.7'!#REF!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'2.10  g2.6  2.11  g2.7'!#REF!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>
              <a:noFill/>
            </a:ln>
          </c:spPr>
          <c:cat>
            <c:multiLvlStrRef>
              <c:f>'2.10  g2.6  2.11  g2.7'!#REF!</c:f>
            </c:multiLvlStrRef>
          </c:cat>
          <c:val>
            <c:numRef>
              <c:f>'2.10  g2.6  2.11  g2.7'!#REF!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453056"/>
        <c:axId val="63454592"/>
      </c:lineChart>
      <c:catAx>
        <c:axId val="63453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 b="1">
                <a:solidFill>
                  <a:srgbClr val="663300"/>
                </a:solidFill>
                <a:latin typeface="Presidencia Fina" pitchFamily="50" charset="0"/>
                <a:cs typeface="Arial" pitchFamily="34" charset="0"/>
              </a:defRPr>
            </a:pPr>
            <a:endParaRPr lang="es-MX"/>
          </a:p>
        </c:txPr>
        <c:crossAx val="63454592"/>
        <c:crosses val="autoZero"/>
        <c:auto val="1"/>
        <c:lblAlgn val="ctr"/>
        <c:lblOffset val="100"/>
        <c:noMultiLvlLbl val="0"/>
      </c:catAx>
      <c:valAx>
        <c:axId val="63454592"/>
        <c:scaling>
          <c:orientation val="minMax"/>
          <c:max val="7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200" b="1">
                <a:solidFill>
                  <a:srgbClr val="663300"/>
                </a:solidFill>
                <a:latin typeface="Presidencia Fina" pitchFamily="50" charset="0"/>
                <a:cs typeface="Arial" pitchFamily="34" charset="0"/>
              </a:defRPr>
            </a:pPr>
            <a:endParaRPr lang="es-MX"/>
          </a:p>
        </c:txPr>
        <c:crossAx val="63453056"/>
        <c:crosses val="autoZero"/>
        <c:crossBetween val="between"/>
        <c:majorUnit val="10"/>
      </c:valAx>
      <c:spPr>
        <a:solidFill>
          <a:srgbClr val="F8FEEC"/>
        </a:solidFill>
        <a:ln>
          <a:solidFill>
            <a:srgbClr val="663300"/>
          </a:solidFill>
        </a:ln>
      </c:spPr>
    </c:plotArea>
    <c:legend>
      <c:legendPos val="r"/>
      <c:legendEntry>
        <c:idx val="4"/>
        <c:txPr>
          <a:bodyPr/>
          <a:lstStyle/>
          <a:p>
            <a:pPr>
              <a:defRPr sz="1200" b="1">
                <a:solidFill>
                  <a:srgbClr val="006600"/>
                </a:solidFill>
                <a:latin typeface="Presidencia Fina" pitchFamily="50" charset="0"/>
                <a:cs typeface="Arial" pitchFamily="34" charset="0"/>
              </a:defRPr>
            </a:pPr>
            <a:endParaRPr lang="es-MX"/>
          </a:p>
        </c:txPr>
      </c:legendEntry>
      <c:layout>
        <c:manualLayout>
          <c:xMode val="edge"/>
          <c:yMode val="edge"/>
          <c:x val="1.7695453035528091E-2"/>
          <c:y val="0.93074038085664756"/>
          <c:w val="7.842971849245628E-2"/>
          <c:h val="6.9259587584664495E-2"/>
        </c:manualLayout>
      </c:layout>
      <c:overlay val="0"/>
      <c:txPr>
        <a:bodyPr/>
        <a:lstStyle/>
        <a:p>
          <a:pPr>
            <a:defRPr sz="1200" b="1">
              <a:solidFill>
                <a:srgbClr val="663300"/>
              </a:solidFill>
              <a:latin typeface="Presidencia Fina" pitchFamily="50" charset="0"/>
              <a:cs typeface="Arial" pitchFamily="34" charset="0"/>
            </a:defRPr>
          </a:pPr>
          <a:endParaRPr lang="es-MX"/>
        </a:p>
      </c:txPr>
    </c:legend>
    <c:plotVisOnly val="0"/>
    <c:dispBlanksAs val="zero"/>
    <c:showDLblsOverMax val="0"/>
  </c:chart>
  <c:spPr>
    <a:noFill/>
    <a:ln w="22225">
      <a:solidFill>
        <a:sysClr val="windowText" lastClr="000000">
          <a:alpha val="93000"/>
        </a:sysClr>
      </a:solidFill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emf"/><Relationship Id="rId2" Type="http://schemas.openxmlformats.org/officeDocument/2006/relationships/image" Target="../media/image13.emf"/><Relationship Id="rId1" Type="http://schemas.openxmlformats.org/officeDocument/2006/relationships/chart" Target="../charts/chart1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emf"/><Relationship Id="rId1" Type="http://schemas.openxmlformats.org/officeDocument/2006/relationships/image" Target="../media/image15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e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emf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4.emf"/><Relationship Id="rId1" Type="http://schemas.openxmlformats.org/officeDocument/2006/relationships/image" Target="../media/image33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emf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7.emf"/><Relationship Id="rId1" Type="http://schemas.openxmlformats.org/officeDocument/2006/relationships/image" Target="../media/image36.emf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9.emf"/><Relationship Id="rId1" Type="http://schemas.openxmlformats.org/officeDocument/2006/relationships/image" Target="../media/image38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38100</xdr:rowOff>
    </xdr:from>
    <xdr:to>
      <xdr:col>11</xdr:col>
      <xdr:colOff>895350</xdr:colOff>
      <xdr:row>19</xdr:row>
      <xdr:rowOff>152400</xdr:rowOff>
    </xdr:to>
    <xdr:pic>
      <xdr:nvPicPr>
        <xdr:cNvPr id="3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4171950"/>
          <a:ext cx="9239250" cy="432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2</xdr:row>
      <xdr:rowOff>19050</xdr:rowOff>
    </xdr:from>
    <xdr:to>
      <xdr:col>8</xdr:col>
      <xdr:colOff>952500</xdr:colOff>
      <xdr:row>35</xdr:row>
      <xdr:rowOff>66675</xdr:rowOff>
    </xdr:to>
    <xdr:pic>
      <xdr:nvPicPr>
        <xdr:cNvPr id="3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628650"/>
          <a:ext cx="7800975" cy="6753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2</xdr:row>
      <xdr:rowOff>9525</xdr:rowOff>
    </xdr:from>
    <xdr:to>
      <xdr:col>13</xdr:col>
      <xdr:colOff>676275</xdr:colOff>
      <xdr:row>35</xdr:row>
      <xdr:rowOff>104775</xdr:rowOff>
    </xdr:to>
    <xdr:pic>
      <xdr:nvPicPr>
        <xdr:cNvPr id="3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600075"/>
          <a:ext cx="9553575" cy="543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761999</xdr:colOff>
      <xdr:row>14</xdr:row>
      <xdr:rowOff>0</xdr:rowOff>
    </xdr:from>
    <xdr:to>
      <xdr:col>21</xdr:col>
      <xdr:colOff>0</xdr:colOff>
      <xdr:row>31</xdr:row>
      <xdr:rowOff>104775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642651</xdr:colOff>
      <xdr:row>17</xdr:row>
      <xdr:rowOff>107219</xdr:rowOff>
    </xdr:from>
    <xdr:to>
      <xdr:col>2</xdr:col>
      <xdr:colOff>703851</xdr:colOff>
      <xdr:row>18</xdr:row>
      <xdr:rowOff>5133</xdr:rowOff>
    </xdr:to>
    <xdr:sp macro="" textlink="">
      <xdr:nvSpPr>
        <xdr:cNvPr id="8" name="7 Rectángulo"/>
        <xdr:cNvSpPr/>
      </xdr:nvSpPr>
      <xdr:spPr>
        <a:xfrm>
          <a:off x="1672258" y="3536219"/>
          <a:ext cx="61200" cy="61200"/>
        </a:xfrm>
        <a:prstGeom prst="rect">
          <a:avLst/>
        </a:prstGeom>
        <a:solidFill>
          <a:schemeClr val="tx2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2</xdr:col>
      <xdr:colOff>254463</xdr:colOff>
      <xdr:row>22</xdr:row>
      <xdr:rowOff>159102</xdr:rowOff>
    </xdr:from>
    <xdr:to>
      <xdr:col>2</xdr:col>
      <xdr:colOff>315663</xdr:colOff>
      <xdr:row>23</xdr:row>
      <xdr:rowOff>57017</xdr:rowOff>
    </xdr:to>
    <xdr:sp macro="" textlink="">
      <xdr:nvSpPr>
        <xdr:cNvPr id="7" name="6 Rectángulo"/>
        <xdr:cNvSpPr/>
      </xdr:nvSpPr>
      <xdr:spPr>
        <a:xfrm>
          <a:off x="1284070" y="4404531"/>
          <a:ext cx="61200" cy="61200"/>
        </a:xfrm>
        <a:prstGeom prst="rect">
          <a:avLst/>
        </a:prstGeom>
        <a:solidFill>
          <a:schemeClr val="bg2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104320</xdr:colOff>
      <xdr:row>16</xdr:row>
      <xdr:rowOff>13220</xdr:rowOff>
    </xdr:from>
    <xdr:to>
      <xdr:col>3</xdr:col>
      <xdr:colOff>165520</xdr:colOff>
      <xdr:row>16</xdr:row>
      <xdr:rowOff>74420</xdr:rowOff>
    </xdr:to>
    <xdr:sp macro="" textlink="">
      <xdr:nvSpPr>
        <xdr:cNvPr id="9" name="8 Rectángulo"/>
        <xdr:cNvSpPr/>
      </xdr:nvSpPr>
      <xdr:spPr>
        <a:xfrm>
          <a:off x="1850570" y="3278934"/>
          <a:ext cx="61200" cy="61200"/>
        </a:xfrm>
        <a:prstGeom prst="rect">
          <a:avLst/>
        </a:prstGeom>
        <a:solidFill>
          <a:srgbClr val="6633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281560</xdr:colOff>
      <xdr:row>22</xdr:row>
      <xdr:rowOff>112228</xdr:rowOff>
    </xdr:from>
    <xdr:to>
      <xdr:col>3</xdr:col>
      <xdr:colOff>342760</xdr:colOff>
      <xdr:row>23</xdr:row>
      <xdr:rowOff>10143</xdr:rowOff>
    </xdr:to>
    <xdr:sp macro="" textlink="">
      <xdr:nvSpPr>
        <xdr:cNvPr id="10" name="9 Rectángulo"/>
        <xdr:cNvSpPr/>
      </xdr:nvSpPr>
      <xdr:spPr>
        <a:xfrm>
          <a:off x="2027810" y="4357657"/>
          <a:ext cx="61200" cy="61200"/>
        </a:xfrm>
        <a:prstGeom prst="rect">
          <a:avLst/>
        </a:prstGeom>
        <a:solidFill>
          <a:schemeClr val="bg2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2</xdr:col>
      <xdr:colOff>258732</xdr:colOff>
      <xdr:row>22</xdr:row>
      <xdr:rowOff>157502</xdr:rowOff>
    </xdr:from>
    <xdr:to>
      <xdr:col>2</xdr:col>
      <xdr:colOff>319932</xdr:colOff>
      <xdr:row>23</xdr:row>
      <xdr:rowOff>55417</xdr:rowOff>
    </xdr:to>
    <xdr:sp macro="" textlink="">
      <xdr:nvSpPr>
        <xdr:cNvPr id="12" name="11 Rectángulo"/>
        <xdr:cNvSpPr/>
      </xdr:nvSpPr>
      <xdr:spPr>
        <a:xfrm>
          <a:off x="1284070" y="4404531"/>
          <a:ext cx="61200" cy="60401"/>
        </a:xfrm>
        <a:prstGeom prst="rect">
          <a:avLst/>
        </a:prstGeom>
        <a:solidFill>
          <a:schemeClr val="bg2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 editAs="oneCell">
    <xdr:from>
      <xdr:col>9</xdr:col>
      <xdr:colOff>173691</xdr:colOff>
      <xdr:row>14</xdr:row>
      <xdr:rowOff>16810</xdr:rowOff>
    </xdr:from>
    <xdr:to>
      <xdr:col>17</xdr:col>
      <xdr:colOff>3922</xdr:colOff>
      <xdr:row>31</xdr:row>
      <xdr:rowOff>131110</xdr:rowOff>
    </xdr:to>
    <xdr:pic>
      <xdr:nvPicPr>
        <xdr:cNvPr id="15" name="14 Image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8191" y="2952242"/>
          <a:ext cx="5172890" cy="29111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11206</xdr:colOff>
      <xdr:row>14</xdr:row>
      <xdr:rowOff>16809</xdr:rowOff>
    </xdr:from>
    <xdr:to>
      <xdr:col>8</xdr:col>
      <xdr:colOff>20731</xdr:colOff>
      <xdr:row>31</xdr:row>
      <xdr:rowOff>131109</xdr:rowOff>
    </xdr:to>
    <xdr:pic>
      <xdr:nvPicPr>
        <xdr:cNvPr id="16" name="15 Imagen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963956"/>
          <a:ext cx="5158628" cy="2876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0.32939</cdr:y>
    </cdr:from>
    <cdr:to>
      <cdr:x>0.04091</cdr:x>
      <cdr:y>0.55361</cdr:y>
    </cdr:to>
    <cdr:sp macro="" textlink="">
      <cdr:nvSpPr>
        <cdr:cNvPr id="2" name="1 CuadroTexto"/>
        <cdr:cNvSpPr txBox="1"/>
      </cdr:nvSpPr>
      <cdr:spPr>
        <a:xfrm xmlns:a="http://schemas.openxmlformats.org/drawingml/2006/main" rot="16200000">
          <a:off x="-344245" y="1765501"/>
          <a:ext cx="967488" cy="2789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/>
        <a:p xmlns:a="http://schemas.openxmlformats.org/drawingml/2006/main">
          <a:pPr marL="0" indent="0" algn="l"/>
          <a:r>
            <a:rPr lang="es-MX" sz="1200" b="1">
              <a:solidFill>
                <a:srgbClr val="006600"/>
              </a:solidFill>
              <a:latin typeface="Presidencia Firme" pitchFamily="50" charset="0"/>
              <a:ea typeface="+mn-ea"/>
              <a:cs typeface="+mn-cs"/>
            </a:rPr>
            <a:t>cobertura %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2</xdr:row>
      <xdr:rowOff>38100</xdr:rowOff>
    </xdr:from>
    <xdr:to>
      <xdr:col>13</xdr:col>
      <xdr:colOff>0</xdr:colOff>
      <xdr:row>26</xdr:row>
      <xdr:rowOff>19050</xdr:rowOff>
    </xdr:to>
    <xdr:pic>
      <xdr:nvPicPr>
        <xdr:cNvPr id="4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685800"/>
          <a:ext cx="9115425" cy="455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</xdr:colOff>
      <xdr:row>29</xdr:row>
      <xdr:rowOff>447675</xdr:rowOff>
    </xdr:from>
    <xdr:to>
      <xdr:col>12</xdr:col>
      <xdr:colOff>742950</xdr:colOff>
      <xdr:row>54</xdr:row>
      <xdr:rowOff>180975</xdr:rowOff>
    </xdr:to>
    <xdr:pic>
      <xdr:nvPicPr>
        <xdr:cNvPr id="5" name="4 Image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9625" y="8229600"/>
          <a:ext cx="9115425" cy="476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19050</xdr:rowOff>
    </xdr:from>
    <xdr:to>
      <xdr:col>13</xdr:col>
      <xdr:colOff>19050</xdr:colOff>
      <xdr:row>27</xdr:row>
      <xdr:rowOff>0</xdr:rowOff>
    </xdr:to>
    <xdr:pic>
      <xdr:nvPicPr>
        <xdr:cNvPr id="3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6925" y="495300"/>
          <a:ext cx="9163050" cy="474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</xdr:row>
      <xdr:rowOff>9525</xdr:rowOff>
    </xdr:from>
    <xdr:to>
      <xdr:col>13</xdr:col>
      <xdr:colOff>19050</xdr:colOff>
      <xdr:row>26</xdr:row>
      <xdr:rowOff>180975</xdr:rowOff>
    </xdr:to>
    <xdr:pic>
      <xdr:nvPicPr>
        <xdr:cNvPr id="4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0" y="485775"/>
          <a:ext cx="9153525" cy="474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409575</xdr:colOff>
      <xdr:row>4</xdr:row>
      <xdr:rowOff>228600</xdr:rowOff>
    </xdr:from>
    <xdr:to>
      <xdr:col>6</xdr:col>
      <xdr:colOff>104775</xdr:colOff>
      <xdr:row>6</xdr:row>
      <xdr:rowOff>133350</xdr:rowOff>
    </xdr:to>
    <xdr:sp macro="" textlink="">
      <xdr:nvSpPr>
        <xdr:cNvPr id="4" name="3 CuadroTexto"/>
        <xdr:cNvSpPr txBox="1"/>
      </xdr:nvSpPr>
      <xdr:spPr>
        <a:xfrm>
          <a:off x="9944100" y="3714750"/>
          <a:ext cx="2343150" cy="666750"/>
        </a:xfrm>
        <a:prstGeom prst="rect">
          <a:avLst/>
        </a:prstGeom>
        <a:solidFill>
          <a:schemeClr val="bg1"/>
        </a:solidFill>
      </xdr:spPr>
      <xdr:txBody>
        <a:bodyPr vertOverflow="clip" horzOverflow="clip" wrap="square" rtlCol="0" anchor="t"/>
        <a:lstStyle/>
        <a:p>
          <a:r>
            <a:rPr lang="es-MX" sz="1100" b="0">
              <a:latin typeface="Soberana Sans Bold" pitchFamily="50" charset="0"/>
            </a:rPr>
            <a:t>No. total plantas:         699</a:t>
          </a:r>
        </a:p>
        <a:p>
          <a:endParaRPr lang="es-MX" sz="600" b="0">
            <a:latin typeface="Soberana Sans Bold" pitchFamily="50" charset="0"/>
          </a:endParaRPr>
        </a:p>
        <a:p>
          <a:r>
            <a:rPr lang="es-MX" sz="1100" b="0" baseline="0">
              <a:latin typeface="Soberana Sans Bold" pitchFamily="50" charset="0"/>
            </a:rPr>
            <a:t>Caudal tratado:        96.4 m</a:t>
          </a:r>
          <a:r>
            <a:rPr lang="es-MX" sz="1100" b="0" baseline="30000">
              <a:latin typeface="Soberana Sans Bold" pitchFamily="50" charset="0"/>
            </a:rPr>
            <a:t>3</a:t>
          </a:r>
          <a:r>
            <a:rPr lang="es-MX" sz="1100" b="0" baseline="0">
              <a:latin typeface="Soberana Sans Bold" pitchFamily="50" charset="0"/>
            </a:rPr>
            <a:t>/s </a:t>
          </a:r>
          <a:endParaRPr lang="es-MX" sz="1100" b="0">
            <a:latin typeface="Soberana Sans Bold" pitchFamily="50" charset="0"/>
          </a:endParaRPr>
        </a:p>
      </xdr:txBody>
    </xdr:sp>
    <xdr:clientData/>
  </xdr:twoCellAnchor>
  <xdr:twoCellAnchor editAs="oneCell">
    <xdr:from>
      <xdr:col>1</xdr:col>
      <xdr:colOff>66675</xdr:colOff>
      <xdr:row>2</xdr:row>
      <xdr:rowOff>0</xdr:rowOff>
    </xdr:from>
    <xdr:to>
      <xdr:col>6</xdr:col>
      <xdr:colOff>1266825</xdr:colOff>
      <xdr:row>15</xdr:row>
      <xdr:rowOff>228600</xdr:rowOff>
    </xdr:to>
    <xdr:pic>
      <xdr:nvPicPr>
        <xdr:cNvPr id="7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609600"/>
          <a:ext cx="7820025" cy="518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2</xdr:row>
      <xdr:rowOff>19050</xdr:rowOff>
    </xdr:from>
    <xdr:to>
      <xdr:col>6</xdr:col>
      <xdr:colOff>1876425</xdr:colOff>
      <xdr:row>15</xdr:row>
      <xdr:rowOff>352425</xdr:rowOff>
    </xdr:to>
    <xdr:pic>
      <xdr:nvPicPr>
        <xdr:cNvPr id="3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1285875"/>
          <a:ext cx="9582150" cy="6400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35719</xdr:colOff>
      <xdr:row>1</xdr:row>
      <xdr:rowOff>440528</xdr:rowOff>
    </xdr:from>
    <xdr:to>
      <xdr:col>12</xdr:col>
      <xdr:colOff>454819</xdr:colOff>
      <xdr:row>31</xdr:row>
      <xdr:rowOff>154779</xdr:rowOff>
    </xdr:to>
    <xdr:pic>
      <xdr:nvPicPr>
        <xdr:cNvPr id="3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719" y="654841"/>
          <a:ext cx="12277725" cy="82748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2</xdr:row>
      <xdr:rowOff>114300</xdr:rowOff>
    </xdr:from>
    <xdr:to>
      <xdr:col>12</xdr:col>
      <xdr:colOff>0</xdr:colOff>
      <xdr:row>19</xdr:row>
      <xdr:rowOff>266700</xdr:rowOff>
    </xdr:to>
    <xdr:pic>
      <xdr:nvPicPr>
        <xdr:cNvPr id="3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3962400"/>
          <a:ext cx="9267825" cy="427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9526</xdr:colOff>
      <xdr:row>38</xdr:row>
      <xdr:rowOff>85725</xdr:rowOff>
    </xdr:from>
    <xdr:to>
      <xdr:col>1</xdr:col>
      <xdr:colOff>190500</xdr:colOff>
      <xdr:row>38</xdr:row>
      <xdr:rowOff>200025</xdr:rowOff>
    </xdr:to>
    <xdr:sp macro="" textlink="">
      <xdr:nvSpPr>
        <xdr:cNvPr id="2" name="1 Rectángulo"/>
        <xdr:cNvSpPr/>
      </xdr:nvSpPr>
      <xdr:spPr>
        <a:xfrm>
          <a:off x="190501" y="8353425"/>
          <a:ext cx="180974" cy="114300"/>
        </a:xfrm>
        <a:prstGeom prst="rect">
          <a:avLst/>
        </a:prstGeom>
        <a:solidFill>
          <a:srgbClr val="FFFF99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s-MX" sz="1100">
            <a:ln>
              <a:noFill/>
            </a:ln>
          </a:endParaRPr>
        </a:p>
      </xdr:txBody>
    </xdr:sp>
    <xdr:clientData/>
  </xdr:twoCellAnchor>
  <xdr:twoCellAnchor>
    <xdr:from>
      <xdr:col>1</xdr:col>
      <xdr:colOff>295276</xdr:colOff>
      <xdr:row>38</xdr:row>
      <xdr:rowOff>85725</xdr:rowOff>
    </xdr:from>
    <xdr:to>
      <xdr:col>1</xdr:col>
      <xdr:colOff>476250</xdr:colOff>
      <xdr:row>38</xdr:row>
      <xdr:rowOff>200025</xdr:rowOff>
    </xdr:to>
    <xdr:sp macro="" textlink="">
      <xdr:nvSpPr>
        <xdr:cNvPr id="3" name="2 Rectángulo"/>
        <xdr:cNvSpPr/>
      </xdr:nvSpPr>
      <xdr:spPr>
        <a:xfrm>
          <a:off x="476251" y="8353425"/>
          <a:ext cx="180974" cy="114300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endParaRPr lang="es-MX" sz="1100">
            <a:ln>
              <a:noFill/>
            </a:ln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530165</xdr:colOff>
      <xdr:row>10</xdr:row>
      <xdr:rowOff>179717</xdr:rowOff>
    </xdr:from>
    <xdr:to>
      <xdr:col>3</xdr:col>
      <xdr:colOff>8986</xdr:colOff>
      <xdr:row>11</xdr:row>
      <xdr:rowOff>161745</xdr:rowOff>
    </xdr:to>
    <xdr:sp macro="" textlink="">
      <xdr:nvSpPr>
        <xdr:cNvPr id="7" name="6 CuadroTexto"/>
        <xdr:cNvSpPr txBox="1"/>
      </xdr:nvSpPr>
      <xdr:spPr>
        <a:xfrm>
          <a:off x="2336321" y="3055189"/>
          <a:ext cx="197689" cy="170731"/>
        </a:xfrm>
        <a:prstGeom prst="rect">
          <a:avLst/>
        </a:prstGeom>
      </xdr:spPr>
      <xdr:txBody>
        <a:bodyPr vertOverflow="clip" horzOverflow="clip" wrap="square" rtlCol="0" anchor="ctr"/>
        <a:lstStyle/>
        <a:p>
          <a:pPr algn="ctr"/>
          <a:r>
            <a:rPr lang="es-MX" sz="700" b="0">
              <a:latin typeface="Presidencia Firme" pitchFamily="50" charset="0"/>
            </a:rPr>
            <a:t>*</a:t>
          </a:r>
        </a:p>
      </xdr:txBody>
    </xdr:sp>
    <xdr:clientData/>
  </xdr:twoCellAnchor>
  <xdr:twoCellAnchor>
    <xdr:from>
      <xdr:col>3</xdr:col>
      <xdr:colOff>548137</xdr:colOff>
      <xdr:row>10</xdr:row>
      <xdr:rowOff>179717</xdr:rowOff>
    </xdr:from>
    <xdr:to>
      <xdr:col>4</xdr:col>
      <xdr:colOff>26958</xdr:colOff>
      <xdr:row>11</xdr:row>
      <xdr:rowOff>161745</xdr:rowOff>
    </xdr:to>
    <xdr:sp macro="" textlink="">
      <xdr:nvSpPr>
        <xdr:cNvPr id="8" name="7 CuadroTexto"/>
        <xdr:cNvSpPr txBox="1"/>
      </xdr:nvSpPr>
      <xdr:spPr>
        <a:xfrm>
          <a:off x="3073161" y="3055189"/>
          <a:ext cx="197689" cy="170731"/>
        </a:xfrm>
        <a:prstGeom prst="rect">
          <a:avLst/>
        </a:prstGeom>
      </xdr:spPr>
      <xdr:txBody>
        <a:bodyPr vertOverflow="clip" horzOverflow="clip" wrap="square" rtlCol="0" anchor="ctr"/>
        <a:lstStyle/>
        <a:p>
          <a:pPr algn="ctr"/>
          <a:r>
            <a:rPr lang="es-MX" sz="700" b="0">
              <a:latin typeface="Presidencia Firme" pitchFamily="50" charset="0"/>
            </a:rPr>
            <a:t>*</a:t>
          </a:r>
        </a:p>
      </xdr:txBody>
    </xdr:sp>
    <xdr:clientData/>
  </xdr:twoCellAnchor>
  <xdr:twoCellAnchor>
    <xdr:from>
      <xdr:col>16</xdr:col>
      <xdr:colOff>9526</xdr:colOff>
      <xdr:row>38</xdr:row>
      <xdr:rowOff>85725</xdr:rowOff>
    </xdr:from>
    <xdr:to>
      <xdr:col>16</xdr:col>
      <xdr:colOff>190500</xdr:colOff>
      <xdr:row>38</xdr:row>
      <xdr:rowOff>200025</xdr:rowOff>
    </xdr:to>
    <xdr:sp macro="" textlink="">
      <xdr:nvSpPr>
        <xdr:cNvPr id="10" name="9 Rectángulo"/>
        <xdr:cNvSpPr/>
      </xdr:nvSpPr>
      <xdr:spPr>
        <a:xfrm>
          <a:off x="190501" y="8353425"/>
          <a:ext cx="180974" cy="114300"/>
        </a:xfrm>
        <a:prstGeom prst="rect">
          <a:avLst/>
        </a:prstGeom>
        <a:solidFill>
          <a:srgbClr val="FFFF99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s-MX" sz="1100">
            <a:ln>
              <a:noFill/>
            </a:ln>
          </a:endParaRPr>
        </a:p>
      </xdr:txBody>
    </xdr:sp>
    <xdr:clientData/>
  </xdr:twoCellAnchor>
  <xdr:twoCellAnchor>
    <xdr:from>
      <xdr:col>16</xdr:col>
      <xdr:colOff>295276</xdr:colOff>
      <xdr:row>38</xdr:row>
      <xdr:rowOff>85725</xdr:rowOff>
    </xdr:from>
    <xdr:to>
      <xdr:col>16</xdr:col>
      <xdr:colOff>476250</xdr:colOff>
      <xdr:row>38</xdr:row>
      <xdr:rowOff>200025</xdr:rowOff>
    </xdr:to>
    <xdr:sp macro="" textlink="">
      <xdr:nvSpPr>
        <xdr:cNvPr id="11" name="10 Rectángulo"/>
        <xdr:cNvSpPr/>
      </xdr:nvSpPr>
      <xdr:spPr>
        <a:xfrm>
          <a:off x="476251" y="8353425"/>
          <a:ext cx="180974" cy="114300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endParaRPr lang="es-MX" sz="1100">
            <a:ln>
              <a:noFill/>
            </a:ln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2</xdr:row>
      <xdr:rowOff>104774</xdr:rowOff>
    </xdr:from>
    <xdr:to>
      <xdr:col>17</xdr:col>
      <xdr:colOff>333375</xdr:colOff>
      <xdr:row>30</xdr:row>
      <xdr:rowOff>114299</xdr:rowOff>
    </xdr:to>
    <xdr:pic>
      <xdr:nvPicPr>
        <xdr:cNvPr id="3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733424"/>
          <a:ext cx="8801100" cy="456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2</xdr:row>
      <xdr:rowOff>38100</xdr:rowOff>
    </xdr:from>
    <xdr:to>
      <xdr:col>12</xdr:col>
      <xdr:colOff>628650</xdr:colOff>
      <xdr:row>26</xdr:row>
      <xdr:rowOff>95250</xdr:rowOff>
    </xdr:to>
    <xdr:pic>
      <xdr:nvPicPr>
        <xdr:cNvPr id="4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2905125"/>
          <a:ext cx="7943850" cy="394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2</xdr:row>
      <xdr:rowOff>38100</xdr:rowOff>
    </xdr:from>
    <xdr:to>
      <xdr:col>8</xdr:col>
      <xdr:colOff>933450</xdr:colOff>
      <xdr:row>35</xdr:row>
      <xdr:rowOff>85725</xdr:rowOff>
    </xdr:to>
    <xdr:pic>
      <xdr:nvPicPr>
        <xdr:cNvPr id="3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647700"/>
          <a:ext cx="7753350" cy="6753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38</xdr:row>
      <xdr:rowOff>47625</xdr:rowOff>
    </xdr:from>
    <xdr:to>
      <xdr:col>1</xdr:col>
      <xdr:colOff>209549</xdr:colOff>
      <xdr:row>38</xdr:row>
      <xdr:rowOff>161925</xdr:rowOff>
    </xdr:to>
    <xdr:sp macro="" textlink="">
      <xdr:nvSpPr>
        <xdr:cNvPr id="4" name="3 Rectángulo"/>
        <xdr:cNvSpPr/>
      </xdr:nvSpPr>
      <xdr:spPr>
        <a:xfrm>
          <a:off x="142875" y="7410450"/>
          <a:ext cx="180974" cy="114300"/>
        </a:xfrm>
        <a:prstGeom prst="rect">
          <a:avLst/>
        </a:prstGeom>
        <a:solidFill>
          <a:srgbClr val="FFFF99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s-MX" sz="1100">
            <a:ln>
              <a:noFill/>
            </a:ln>
          </a:endParaRPr>
        </a:p>
      </xdr:txBody>
    </xdr:sp>
    <xdr:clientData/>
  </xdr:twoCellAnchor>
  <xdr:twoCellAnchor>
    <xdr:from>
      <xdr:col>1</xdr:col>
      <xdr:colOff>314325</xdr:colOff>
      <xdr:row>38</xdr:row>
      <xdr:rowOff>47625</xdr:rowOff>
    </xdr:from>
    <xdr:to>
      <xdr:col>1</xdr:col>
      <xdr:colOff>495299</xdr:colOff>
      <xdr:row>38</xdr:row>
      <xdr:rowOff>161925</xdr:rowOff>
    </xdr:to>
    <xdr:sp macro="" textlink="">
      <xdr:nvSpPr>
        <xdr:cNvPr id="5" name="4 Rectángulo"/>
        <xdr:cNvSpPr/>
      </xdr:nvSpPr>
      <xdr:spPr>
        <a:xfrm>
          <a:off x="428625" y="7410450"/>
          <a:ext cx="180974" cy="114300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endParaRPr lang="es-MX" sz="1100">
            <a:ln>
              <a:noFill/>
            </a:ln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38</xdr:row>
      <xdr:rowOff>47625</xdr:rowOff>
    </xdr:from>
    <xdr:to>
      <xdr:col>1</xdr:col>
      <xdr:colOff>209549</xdr:colOff>
      <xdr:row>38</xdr:row>
      <xdr:rowOff>161925</xdr:rowOff>
    </xdr:to>
    <xdr:sp macro="" textlink="">
      <xdr:nvSpPr>
        <xdr:cNvPr id="2" name="1 Rectángulo"/>
        <xdr:cNvSpPr/>
      </xdr:nvSpPr>
      <xdr:spPr>
        <a:xfrm>
          <a:off x="28575" y="7496175"/>
          <a:ext cx="180974" cy="114300"/>
        </a:xfrm>
        <a:prstGeom prst="rect">
          <a:avLst/>
        </a:prstGeom>
        <a:solidFill>
          <a:srgbClr val="FFFF99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s-MX" sz="1100">
            <a:ln>
              <a:noFill/>
            </a:ln>
          </a:endParaRPr>
        </a:p>
      </xdr:txBody>
    </xdr:sp>
    <xdr:clientData/>
  </xdr:twoCellAnchor>
  <xdr:twoCellAnchor>
    <xdr:from>
      <xdr:col>1</xdr:col>
      <xdr:colOff>314325</xdr:colOff>
      <xdr:row>38</xdr:row>
      <xdr:rowOff>47625</xdr:rowOff>
    </xdr:from>
    <xdr:to>
      <xdr:col>1</xdr:col>
      <xdr:colOff>495299</xdr:colOff>
      <xdr:row>38</xdr:row>
      <xdr:rowOff>161925</xdr:rowOff>
    </xdr:to>
    <xdr:sp macro="" textlink="">
      <xdr:nvSpPr>
        <xdr:cNvPr id="3" name="2 Rectángulo"/>
        <xdr:cNvSpPr/>
      </xdr:nvSpPr>
      <xdr:spPr>
        <a:xfrm>
          <a:off x="314325" y="7496175"/>
          <a:ext cx="180974" cy="114300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endParaRPr lang="es-MX" sz="1100">
            <a:ln>
              <a:noFill/>
            </a:ln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2</xdr:row>
      <xdr:rowOff>38100</xdr:rowOff>
    </xdr:from>
    <xdr:to>
      <xdr:col>6</xdr:col>
      <xdr:colOff>1247775</xdr:colOff>
      <xdr:row>15</xdr:row>
      <xdr:rowOff>266700</xdr:rowOff>
    </xdr:to>
    <xdr:pic>
      <xdr:nvPicPr>
        <xdr:cNvPr id="4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0225" y="3895725"/>
          <a:ext cx="7820025" cy="4314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2</xdr:row>
      <xdr:rowOff>19050</xdr:rowOff>
    </xdr:from>
    <xdr:to>
      <xdr:col>3</xdr:col>
      <xdr:colOff>1095375</xdr:colOff>
      <xdr:row>23</xdr:row>
      <xdr:rowOff>123825</xdr:rowOff>
    </xdr:to>
    <xdr:pic>
      <xdr:nvPicPr>
        <xdr:cNvPr id="3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943100"/>
          <a:ext cx="4019550" cy="350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34637</xdr:colOff>
      <xdr:row>3</xdr:row>
      <xdr:rowOff>0</xdr:rowOff>
    </xdr:from>
    <xdr:to>
      <xdr:col>15</xdr:col>
      <xdr:colOff>3464</xdr:colOff>
      <xdr:row>45</xdr:row>
      <xdr:rowOff>173182</xdr:rowOff>
    </xdr:to>
    <xdr:pic>
      <xdr:nvPicPr>
        <xdr:cNvPr id="3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364" y="762000"/>
          <a:ext cx="10515600" cy="120534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-1</xdr:colOff>
      <xdr:row>3</xdr:row>
      <xdr:rowOff>13607</xdr:rowOff>
    </xdr:from>
    <xdr:to>
      <xdr:col>7</xdr:col>
      <xdr:colOff>815067</xdr:colOff>
      <xdr:row>28</xdr:row>
      <xdr:rowOff>155121</xdr:rowOff>
    </xdr:to>
    <xdr:pic>
      <xdr:nvPicPr>
        <xdr:cNvPr id="3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035" y="870857"/>
          <a:ext cx="5876925" cy="13585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2</xdr:row>
      <xdr:rowOff>152400</xdr:rowOff>
    </xdr:from>
    <xdr:to>
      <xdr:col>6</xdr:col>
      <xdr:colOff>695325</xdr:colOff>
      <xdr:row>22</xdr:row>
      <xdr:rowOff>9525</xdr:rowOff>
    </xdr:to>
    <xdr:pic>
      <xdr:nvPicPr>
        <xdr:cNvPr id="7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714375"/>
          <a:ext cx="5353050" cy="442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95250</xdr:colOff>
      <xdr:row>3</xdr:row>
      <xdr:rowOff>19050</xdr:rowOff>
    </xdr:from>
    <xdr:to>
      <xdr:col>13</xdr:col>
      <xdr:colOff>800100</xdr:colOff>
      <xdr:row>22</xdr:row>
      <xdr:rowOff>123825</xdr:rowOff>
    </xdr:to>
    <xdr:pic>
      <xdr:nvPicPr>
        <xdr:cNvPr id="8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9450" y="809625"/>
          <a:ext cx="5514975" cy="444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2</xdr:row>
      <xdr:rowOff>28575</xdr:rowOff>
    </xdr:from>
    <xdr:to>
      <xdr:col>5</xdr:col>
      <xdr:colOff>457200</xdr:colOff>
      <xdr:row>18</xdr:row>
      <xdr:rowOff>133350</xdr:rowOff>
    </xdr:to>
    <xdr:pic>
      <xdr:nvPicPr>
        <xdr:cNvPr id="4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2857500"/>
          <a:ext cx="4476750" cy="2695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2</xdr:row>
      <xdr:rowOff>142875</xdr:rowOff>
    </xdr:from>
    <xdr:to>
      <xdr:col>8</xdr:col>
      <xdr:colOff>733425</xdr:colOff>
      <xdr:row>26</xdr:row>
      <xdr:rowOff>104775</xdr:rowOff>
    </xdr:to>
    <xdr:pic>
      <xdr:nvPicPr>
        <xdr:cNvPr id="3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571500"/>
          <a:ext cx="11963400" cy="735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71437</xdr:colOff>
      <xdr:row>2</xdr:row>
      <xdr:rowOff>23813</xdr:rowOff>
    </xdr:from>
    <xdr:to>
      <xdr:col>8</xdr:col>
      <xdr:colOff>1033463</xdr:colOff>
      <xdr:row>51</xdr:row>
      <xdr:rowOff>166688</xdr:rowOff>
    </xdr:to>
    <xdr:pic>
      <xdr:nvPicPr>
        <xdr:cNvPr id="3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666751"/>
          <a:ext cx="8796338" cy="8834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2</xdr:row>
      <xdr:rowOff>28575</xdr:rowOff>
    </xdr:from>
    <xdr:to>
      <xdr:col>7</xdr:col>
      <xdr:colOff>19050</xdr:colOff>
      <xdr:row>50</xdr:row>
      <xdr:rowOff>47625</xdr:rowOff>
    </xdr:to>
    <xdr:pic>
      <xdr:nvPicPr>
        <xdr:cNvPr id="3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447675"/>
          <a:ext cx="6629400" cy="861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317500</xdr:colOff>
      <xdr:row>3</xdr:row>
      <xdr:rowOff>31750</xdr:rowOff>
    </xdr:from>
    <xdr:to>
      <xdr:col>7</xdr:col>
      <xdr:colOff>263525</xdr:colOff>
      <xdr:row>55</xdr:row>
      <xdr:rowOff>161925</xdr:rowOff>
    </xdr:to>
    <xdr:pic>
      <xdr:nvPicPr>
        <xdr:cNvPr id="9" name="8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2500" y="889000"/>
          <a:ext cx="6613525" cy="14163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841375</xdr:colOff>
      <xdr:row>3</xdr:row>
      <xdr:rowOff>0</xdr:rowOff>
    </xdr:from>
    <xdr:to>
      <xdr:col>14</xdr:col>
      <xdr:colOff>295275</xdr:colOff>
      <xdr:row>56</xdr:row>
      <xdr:rowOff>34925</xdr:rowOff>
    </xdr:to>
    <xdr:pic>
      <xdr:nvPicPr>
        <xdr:cNvPr id="10" name="9 Image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93875" y="857250"/>
          <a:ext cx="6375400" cy="14338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190500</xdr:colOff>
      <xdr:row>2</xdr:row>
      <xdr:rowOff>19050</xdr:rowOff>
    </xdr:from>
    <xdr:to>
      <xdr:col>9</xdr:col>
      <xdr:colOff>266700</xdr:colOff>
      <xdr:row>53</xdr:row>
      <xdr:rowOff>27214</xdr:rowOff>
    </xdr:to>
    <xdr:pic>
      <xdr:nvPicPr>
        <xdr:cNvPr id="3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464" y="440871"/>
          <a:ext cx="9002486" cy="8512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3</xdr:row>
      <xdr:rowOff>2</xdr:rowOff>
    </xdr:from>
    <xdr:to>
      <xdr:col>9</xdr:col>
      <xdr:colOff>1028700</xdr:colOff>
      <xdr:row>76</xdr:row>
      <xdr:rowOff>23813</xdr:rowOff>
    </xdr:to>
    <xdr:pic>
      <xdr:nvPicPr>
        <xdr:cNvPr id="13" name="12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2063" y="547690"/>
          <a:ext cx="11577637" cy="130492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1619250</xdr:colOff>
      <xdr:row>63</xdr:row>
      <xdr:rowOff>114300</xdr:rowOff>
    </xdr:from>
    <xdr:to>
      <xdr:col>9</xdr:col>
      <xdr:colOff>28575</xdr:colOff>
      <xdr:row>70</xdr:row>
      <xdr:rowOff>9525</xdr:rowOff>
    </xdr:to>
    <xdr:pic>
      <xdr:nvPicPr>
        <xdr:cNvPr id="14" name="13 Image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0" y="11944350"/>
          <a:ext cx="1800225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122541</xdr:colOff>
      <xdr:row>19</xdr:row>
      <xdr:rowOff>106913</xdr:rowOff>
    </xdr:from>
    <xdr:to>
      <xdr:col>11</xdr:col>
      <xdr:colOff>510870</xdr:colOff>
      <xdr:row>23</xdr:row>
      <xdr:rowOff>10661</xdr:rowOff>
    </xdr:to>
    <xdr:grpSp>
      <xdr:nvGrpSpPr>
        <xdr:cNvPr id="6" name="5 Grupo"/>
        <xdr:cNvGrpSpPr/>
      </xdr:nvGrpSpPr>
      <xdr:grpSpPr>
        <a:xfrm>
          <a:off x="9770005" y="3359020"/>
          <a:ext cx="1544936" cy="611320"/>
          <a:chOff x="14449426" y="7098522"/>
          <a:chExt cx="828674" cy="454803"/>
        </a:xfrm>
      </xdr:grpSpPr>
      <xdr:sp macro="" textlink="">
        <xdr:nvSpPr>
          <xdr:cNvPr id="8" name="7 CuadroTexto"/>
          <xdr:cNvSpPr txBox="1"/>
        </xdr:nvSpPr>
        <xdr:spPr>
          <a:xfrm>
            <a:off x="14449426" y="7296150"/>
            <a:ext cx="828674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s-MX" sz="1200" b="0">
                <a:solidFill>
                  <a:schemeClr val="bg1"/>
                </a:solidFill>
                <a:latin typeface="Presidencia Fuerte" pitchFamily="50" charset="0"/>
                <a:cs typeface="Arial" pitchFamily="34" charset="0"/>
              </a:rPr>
              <a:t>Costo de Producción</a:t>
            </a:r>
          </a:p>
        </xdr:txBody>
      </xdr:sp>
      <xdr:sp macro="" textlink="">
        <xdr:nvSpPr>
          <xdr:cNvPr id="9" name="8 CuadroTexto"/>
          <xdr:cNvSpPr txBox="1"/>
        </xdr:nvSpPr>
        <xdr:spPr>
          <a:xfrm>
            <a:off x="14449426" y="7098522"/>
            <a:ext cx="828674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s-MX" sz="1200" b="0">
                <a:solidFill>
                  <a:schemeClr val="bg1"/>
                </a:solidFill>
                <a:latin typeface="Presidencia Fuerte" pitchFamily="50" charset="0"/>
                <a:cs typeface="Arial" pitchFamily="34" charset="0"/>
              </a:rPr>
              <a:t>Ingresos</a:t>
            </a:r>
            <a:r>
              <a:rPr lang="es-MX" sz="1200" b="0" baseline="0">
                <a:solidFill>
                  <a:schemeClr val="bg1"/>
                </a:solidFill>
                <a:latin typeface="Presidencia Fuerte" pitchFamily="50" charset="0"/>
                <a:cs typeface="Arial" pitchFamily="34" charset="0"/>
              </a:rPr>
              <a:t> promedio</a:t>
            </a:r>
            <a:endParaRPr lang="es-MX" sz="1200" b="0">
              <a:solidFill>
                <a:schemeClr val="bg1"/>
              </a:solidFill>
              <a:latin typeface="Presidencia Fuerte" pitchFamily="50" charset="0"/>
              <a:cs typeface="Arial" pitchFamily="34" charset="0"/>
            </a:endParaRPr>
          </a:p>
        </xdr:txBody>
      </xdr:sp>
    </xdr:grpSp>
    <xdr:clientData/>
  </xdr:twoCellAnchor>
  <xdr:twoCellAnchor editAs="oneCell">
    <xdr:from>
      <xdr:col>1</xdr:col>
      <xdr:colOff>40822</xdr:colOff>
      <xdr:row>3</xdr:row>
      <xdr:rowOff>27214</xdr:rowOff>
    </xdr:from>
    <xdr:to>
      <xdr:col>8</xdr:col>
      <xdr:colOff>1079047</xdr:colOff>
      <xdr:row>63</xdr:row>
      <xdr:rowOff>68035</xdr:rowOff>
    </xdr:to>
    <xdr:pic>
      <xdr:nvPicPr>
        <xdr:cNvPr id="13" name="12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036" y="598714"/>
          <a:ext cx="8848725" cy="105047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13606</xdr:colOff>
      <xdr:row>13</xdr:row>
      <xdr:rowOff>27214</xdr:rowOff>
    </xdr:from>
    <xdr:to>
      <xdr:col>8</xdr:col>
      <xdr:colOff>806903</xdr:colOff>
      <xdr:row>17</xdr:row>
      <xdr:rowOff>81643</xdr:rowOff>
    </xdr:to>
    <xdr:pic>
      <xdr:nvPicPr>
        <xdr:cNvPr id="14" name="13 Image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50535" y="2313214"/>
          <a:ext cx="1909082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10583</xdr:colOff>
      <xdr:row>2</xdr:row>
      <xdr:rowOff>149226</xdr:rowOff>
    </xdr:from>
    <xdr:to>
      <xdr:col>15</xdr:col>
      <xdr:colOff>0</xdr:colOff>
      <xdr:row>5</xdr:row>
      <xdr:rowOff>139701</xdr:rowOff>
    </xdr:to>
    <xdr:sp macro="" textlink="">
      <xdr:nvSpPr>
        <xdr:cNvPr id="2" name="WordArt 15"/>
        <xdr:cNvSpPr>
          <a:spLocks noChangeArrowheads="1" noChangeShapeType="1" noTextEdit="1"/>
        </xdr:cNvSpPr>
      </xdr:nvSpPr>
      <xdr:spPr bwMode="auto">
        <a:xfrm>
          <a:off x="190500" y="900643"/>
          <a:ext cx="12668250" cy="551391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MX" sz="3200" b="0" kern="10" spc="0">
              <a:ln w="9525">
                <a:solidFill>
                  <a:srgbClr val="00008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Soberana Sans" pitchFamily="50" charset="0"/>
            </a:rPr>
            <a:t>Situación de Subsector Agua Potable, Alcantarillado y Saneamiento a diciembre de 2012</a:t>
          </a:r>
        </a:p>
      </xdr:txBody>
    </xdr:sp>
    <xdr:clientData/>
  </xdr:twoCellAnchor>
  <xdr:twoCellAnchor>
    <xdr:from>
      <xdr:col>1</xdr:col>
      <xdr:colOff>31748</xdr:colOff>
      <xdr:row>0</xdr:row>
      <xdr:rowOff>211672</xdr:rowOff>
    </xdr:from>
    <xdr:to>
      <xdr:col>3</xdr:col>
      <xdr:colOff>1057</xdr:colOff>
      <xdr:row>1</xdr:row>
      <xdr:rowOff>353489</xdr:rowOff>
    </xdr:to>
    <xdr:sp macro="" textlink="">
      <xdr:nvSpPr>
        <xdr:cNvPr id="3" name="WordArt 16"/>
        <xdr:cNvSpPr>
          <a:spLocks noChangeArrowheads="1" noChangeShapeType="1" noTextEdit="1"/>
        </xdr:cNvSpPr>
      </xdr:nvSpPr>
      <xdr:spPr bwMode="auto">
        <a:xfrm>
          <a:off x="211665" y="211672"/>
          <a:ext cx="2773892" cy="522817"/>
        </a:xfrm>
        <a:prstGeom prst="rect">
          <a:avLst/>
        </a:prstGeom>
      </xdr:spPr>
      <xdr:txBody>
        <a:bodyPr wrap="none" numCol="1" fromWordArt="1">
          <a:prstTxWarp prst="textPlain">
            <a:avLst>
              <a:gd name="adj" fmla="val 50000"/>
            </a:avLst>
          </a:prstTxWarp>
        </a:bodyPr>
        <a:lstStyle/>
        <a:p>
          <a:pPr marL="0" indent="0" algn="ctr" rtl="0"/>
          <a:r>
            <a:rPr lang="es-MX" sz="3200" b="0" kern="10" spc="0">
              <a:ln w="9525">
                <a:solidFill>
                  <a:srgbClr val="000080"/>
                </a:solidFill>
                <a:round/>
                <a:headEnd/>
                <a:tailEnd/>
              </a:ln>
              <a:solidFill>
                <a:schemeClr val="tx1"/>
              </a:solidFill>
              <a:effectLst/>
              <a:latin typeface="Soberana Sans" pitchFamily="50" charset="0"/>
              <a:ea typeface="+mn-ea"/>
              <a:cs typeface="+mn-cs"/>
            </a:rPr>
            <a:t>Resumen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2</xdr:row>
      <xdr:rowOff>57150</xdr:rowOff>
    </xdr:from>
    <xdr:to>
      <xdr:col>4</xdr:col>
      <xdr:colOff>1076325</xdr:colOff>
      <xdr:row>23</xdr:row>
      <xdr:rowOff>247650</xdr:rowOff>
    </xdr:to>
    <xdr:pic>
      <xdr:nvPicPr>
        <xdr:cNvPr id="3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429000"/>
          <a:ext cx="6086475" cy="419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2</xdr:row>
      <xdr:rowOff>66675</xdr:rowOff>
    </xdr:from>
    <xdr:to>
      <xdr:col>6</xdr:col>
      <xdr:colOff>685800</xdr:colOff>
      <xdr:row>23</xdr:row>
      <xdr:rowOff>133350</xdr:rowOff>
    </xdr:to>
    <xdr:pic>
      <xdr:nvPicPr>
        <xdr:cNvPr id="3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847975"/>
          <a:ext cx="6848475" cy="403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</xdr:row>
      <xdr:rowOff>85725</xdr:rowOff>
    </xdr:from>
    <xdr:to>
      <xdr:col>11</xdr:col>
      <xdr:colOff>0</xdr:colOff>
      <xdr:row>23</xdr:row>
      <xdr:rowOff>152400</xdr:rowOff>
    </xdr:to>
    <xdr:pic>
      <xdr:nvPicPr>
        <xdr:cNvPr id="4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2600325"/>
          <a:ext cx="8686800" cy="480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71438</xdr:colOff>
      <xdr:row>2</xdr:row>
      <xdr:rowOff>47625</xdr:rowOff>
    </xdr:from>
    <xdr:to>
      <xdr:col>6</xdr:col>
      <xdr:colOff>728663</xdr:colOff>
      <xdr:row>24</xdr:row>
      <xdr:rowOff>114300</xdr:rowOff>
    </xdr:to>
    <xdr:pic>
      <xdr:nvPicPr>
        <xdr:cNvPr id="6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8" y="595313"/>
          <a:ext cx="5991225" cy="425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2</xdr:row>
      <xdr:rowOff>38100</xdr:rowOff>
    </xdr:from>
    <xdr:to>
      <xdr:col>8</xdr:col>
      <xdr:colOff>942975</xdr:colOff>
      <xdr:row>35</xdr:row>
      <xdr:rowOff>104775</xdr:rowOff>
    </xdr:to>
    <xdr:pic>
      <xdr:nvPicPr>
        <xdr:cNvPr id="3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676275"/>
          <a:ext cx="7753350" cy="7077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409575</xdr:rowOff>
    </xdr:from>
    <xdr:to>
      <xdr:col>13</xdr:col>
      <xdr:colOff>676275</xdr:colOff>
      <xdr:row>35</xdr:row>
      <xdr:rowOff>114300</xdr:rowOff>
    </xdr:to>
    <xdr:pic>
      <xdr:nvPicPr>
        <xdr:cNvPr id="3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81025"/>
          <a:ext cx="9582150" cy="548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s%20documentos\ANTEPROY-1999\TRABAJO\EXCEL\OAI\DEFINITI\C-EX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e0006w059\2005\jvv\inversiones\Mis%20documentos\ANTEPROY-1999\TRABAJO\EXCEL\OAI\DEFINITI\C-EXT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CI/DSAPAS/Edicion%202013/inversiones/INVERSIONES%20201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 comp 2012"/>
      <sheetName val="INV fuente 2012"/>
      <sheetName val="INV comp pree"/>
      <sheetName val="INV fuente pree"/>
      <sheetName val="INV comp"/>
      <sheetName val="INV fuente"/>
      <sheetName val="ZU"/>
      <sheetName val="ZR"/>
      <sheetName val="COB AP"/>
      <sheetName val="COB ALC"/>
      <sheetName val="COB AP NO"/>
      <sheetName val="COB ALC NO"/>
      <sheetName val="hab ben hist"/>
      <sheetName val="hab ben"/>
      <sheetName val="RESUMEN SGIHU"/>
      <sheetName val="res cob"/>
      <sheetName val="POR PROGRAMA"/>
      <sheetName val="$ AP"/>
      <sheetName val="$ ALC"/>
      <sheetName val="$ SAN"/>
      <sheetName val="$ ME"/>
      <sheetName val="$ OT"/>
      <sheetName val="$ PROG"/>
      <sheetName val="$ PROGT"/>
      <sheetName val="AGUA LIMPIA"/>
      <sheetName val="BANOBRAS"/>
      <sheetName val="CONAVI"/>
      <sheetName val="PRODDER"/>
      <sheetName val="APAZU"/>
      <sheetName val="PROTAR"/>
      <sheetName val="PROSSAPYS"/>
      <sheetName val="CDI"/>
      <sheetName val="SEDESOL habitat"/>
      <sheetName val="SEDESOL MR"/>
      <sheetName val="VM"/>
      <sheetName val="OTROS"/>
      <sheetName val="SEDESOL MR 2011"/>
      <sheetName val="costos infraestructura"/>
      <sheetName val="%"/>
      <sheetName val="inpc"/>
    </sheetNames>
    <sheetDataSet>
      <sheetData sheetId="0"/>
      <sheetData sheetId="1"/>
      <sheetData sheetId="2"/>
      <sheetData sheetId="3"/>
      <sheetData sheetId="4">
        <row r="8">
          <cell r="D8">
            <v>8132351.7218853673</v>
          </cell>
        </row>
      </sheetData>
      <sheetData sheetId="5">
        <row r="8">
          <cell r="D8">
            <v>23519362.417603601</v>
          </cell>
        </row>
      </sheetData>
      <sheetData sheetId="6">
        <row r="10">
          <cell r="P10">
            <v>21169445888.052448</v>
          </cell>
          <cell r="Q10">
            <v>5852166040.8087826</v>
          </cell>
        </row>
      </sheetData>
      <sheetData sheetId="7">
        <row r="11">
          <cell r="F11">
            <v>40418194.619999997</v>
          </cell>
        </row>
      </sheetData>
      <sheetData sheetId="8">
        <row r="10">
          <cell r="V10">
            <v>86668829.804198846</v>
          </cell>
        </row>
      </sheetData>
      <sheetData sheetId="9">
        <row r="10">
          <cell r="X10">
            <v>101577950.66264029</v>
          </cell>
        </row>
      </sheetData>
      <sheetData sheetId="10"/>
      <sheetData sheetId="11"/>
      <sheetData sheetId="12"/>
      <sheetData sheetId="13"/>
      <sheetData sheetId="14"/>
      <sheetData sheetId="15"/>
      <sheetData sheetId="16">
        <row r="11">
          <cell r="S11">
            <v>343134534.58299994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11">
          <cell r="B11">
            <v>170904042.25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Civil">
      <a:fillStyleLst>
        <a:solidFill>
          <a:schemeClr val="phClr"/>
        </a:solidFill>
        <a:solidFill>
          <a:schemeClr val="phClr">
            <a:tint val="45000"/>
          </a:schemeClr>
        </a:solidFill>
        <a:solidFill>
          <a:schemeClr val="phClr">
            <a:tint val="95000"/>
          </a:schemeClr>
        </a:solidFill>
      </a:fillStyleLst>
      <a:lnStyleLst>
        <a:ln w="9525" cap="flat" cmpd="sng" algn="ctr">
          <a:solidFill>
            <a:schemeClr val="phClr"/>
          </a:solidFill>
          <a:prstDash val="solid"/>
        </a:ln>
        <a:ln w="11429" cap="flat" cmpd="sng" algn="ctr">
          <a:solidFill>
            <a:schemeClr val="phClr"/>
          </a:solidFill>
          <a:prstDash val="sysDash"/>
        </a:ln>
        <a:ln w="200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dist="254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50800" dist="25400" dir="5400000" rotWithShape="0">
              <a:srgbClr val="000000">
                <a:alpha val="4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contourW="9525" prstMaterial="matte">
            <a:bevelT w="0" h="0"/>
            <a:contourClr>
              <a:schemeClr val="phClr">
                <a:shade val="70000"/>
                <a:satMod val="105000"/>
              </a:schemeClr>
            </a:contourClr>
          </a:sp3d>
        </a:effectStyle>
        <a:effectStyle>
          <a:effectLst>
            <a:outerShdw blurRad="50800" dist="25400" dir="5400000" rotWithShape="0">
              <a:srgbClr val="000000">
                <a:alpha val="45000"/>
              </a:srgbClr>
            </a:outerShdw>
          </a:effectLst>
          <a:scene3d>
            <a:camera prst="orthographicFront" fov="0">
              <a:rot lat="0" lon="0" rev="0"/>
            </a:camera>
            <a:lightRig rig="soft" dir="b">
              <a:rot lat="0" lon="0" rev="0"/>
            </a:lightRig>
          </a:scene3d>
          <a:sp3d prstMaterial="dkEdge">
            <a:bevelT w="63500" h="63500" prst="cross"/>
            <a:contourClr>
              <a:schemeClr val="phClr"/>
            </a:contourClr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/>
      <a:bodyPr wrap="none" rtlCol="0"/>
      <a:lstStyle>
        <a:defPPr>
          <a:defRPr sz="1200" b="0">
            <a:latin typeface="Presidencia Firme" pitchFamily="50" charset="0"/>
          </a:defRPr>
        </a:defPPr>
      </a:lst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2.bin"/><Relationship Id="rId2" Type="http://schemas.openxmlformats.org/officeDocument/2006/relationships/printerSettings" Target="../printerSettings/printerSettings31.bin"/><Relationship Id="rId1" Type="http://schemas.openxmlformats.org/officeDocument/2006/relationships/printerSettings" Target="../printerSettings/printerSettings30.bin"/><Relationship Id="rId6" Type="http://schemas.openxmlformats.org/officeDocument/2006/relationships/printerSettings" Target="../printerSettings/printerSettings35.bin"/><Relationship Id="rId5" Type="http://schemas.openxmlformats.org/officeDocument/2006/relationships/printerSettings" Target="../printerSettings/printerSettings34.bin"/><Relationship Id="rId4" Type="http://schemas.openxmlformats.org/officeDocument/2006/relationships/printerSettings" Target="../printerSettings/printerSettings33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6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7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2.bin"/><Relationship Id="rId2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40.bin"/><Relationship Id="rId6" Type="http://schemas.openxmlformats.org/officeDocument/2006/relationships/printerSettings" Target="../printerSettings/printerSettings45.bin"/><Relationship Id="rId5" Type="http://schemas.openxmlformats.org/officeDocument/2006/relationships/printerSettings" Target="../printerSettings/printerSettings44.bin"/><Relationship Id="rId4" Type="http://schemas.openxmlformats.org/officeDocument/2006/relationships/printerSettings" Target="../printerSettings/printerSettings4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8.bin"/><Relationship Id="rId2" Type="http://schemas.openxmlformats.org/officeDocument/2006/relationships/printerSettings" Target="../printerSettings/printerSettings47.bin"/><Relationship Id="rId1" Type="http://schemas.openxmlformats.org/officeDocument/2006/relationships/printerSettings" Target="../printerSettings/printerSettings46.bin"/><Relationship Id="rId6" Type="http://schemas.openxmlformats.org/officeDocument/2006/relationships/printerSettings" Target="../printerSettings/printerSettings51.bin"/><Relationship Id="rId5" Type="http://schemas.openxmlformats.org/officeDocument/2006/relationships/printerSettings" Target="../printerSettings/printerSettings50.bin"/><Relationship Id="rId4" Type="http://schemas.openxmlformats.org/officeDocument/2006/relationships/printerSettings" Target="../printerSettings/printerSettings49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4.bin"/><Relationship Id="rId2" Type="http://schemas.openxmlformats.org/officeDocument/2006/relationships/printerSettings" Target="../printerSettings/printerSettings53.bin"/><Relationship Id="rId1" Type="http://schemas.openxmlformats.org/officeDocument/2006/relationships/printerSettings" Target="../printerSettings/printerSettings52.bin"/><Relationship Id="rId6" Type="http://schemas.openxmlformats.org/officeDocument/2006/relationships/printerSettings" Target="../printerSettings/printerSettings57.bin"/><Relationship Id="rId5" Type="http://schemas.openxmlformats.org/officeDocument/2006/relationships/printerSettings" Target="../printerSettings/printerSettings56.bin"/><Relationship Id="rId4" Type="http://schemas.openxmlformats.org/officeDocument/2006/relationships/printerSettings" Target="../printerSettings/printerSettings55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0.bin"/><Relationship Id="rId2" Type="http://schemas.openxmlformats.org/officeDocument/2006/relationships/printerSettings" Target="../printerSettings/printerSettings59.bin"/><Relationship Id="rId1" Type="http://schemas.openxmlformats.org/officeDocument/2006/relationships/printerSettings" Target="../printerSettings/printerSettings58.bin"/><Relationship Id="rId6" Type="http://schemas.openxmlformats.org/officeDocument/2006/relationships/printerSettings" Target="../printerSettings/printerSettings63.bin"/><Relationship Id="rId5" Type="http://schemas.openxmlformats.org/officeDocument/2006/relationships/printerSettings" Target="../printerSettings/printerSettings62.bin"/><Relationship Id="rId4" Type="http://schemas.openxmlformats.org/officeDocument/2006/relationships/printerSettings" Target="../printerSettings/printerSettings6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6.bin"/><Relationship Id="rId2" Type="http://schemas.openxmlformats.org/officeDocument/2006/relationships/printerSettings" Target="../printerSettings/printerSettings65.bin"/><Relationship Id="rId1" Type="http://schemas.openxmlformats.org/officeDocument/2006/relationships/printerSettings" Target="../printerSettings/printerSettings64.bin"/><Relationship Id="rId6" Type="http://schemas.openxmlformats.org/officeDocument/2006/relationships/printerSettings" Target="../printerSettings/printerSettings69.bin"/><Relationship Id="rId5" Type="http://schemas.openxmlformats.org/officeDocument/2006/relationships/printerSettings" Target="../printerSettings/printerSettings68.bin"/><Relationship Id="rId4" Type="http://schemas.openxmlformats.org/officeDocument/2006/relationships/printerSettings" Target="../printerSettings/printerSettings6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4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9.bin"/><Relationship Id="rId2" Type="http://schemas.openxmlformats.org/officeDocument/2006/relationships/printerSettings" Target="../printerSettings/printerSettings88.bin"/><Relationship Id="rId1" Type="http://schemas.openxmlformats.org/officeDocument/2006/relationships/printerSettings" Target="../printerSettings/printerSettings87.bin"/><Relationship Id="rId4" Type="http://schemas.openxmlformats.org/officeDocument/2006/relationships/printerSettings" Target="../printerSettings/printerSettings90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3.bin"/><Relationship Id="rId2" Type="http://schemas.openxmlformats.org/officeDocument/2006/relationships/printerSettings" Target="../printerSettings/printerSettings92.bin"/><Relationship Id="rId1" Type="http://schemas.openxmlformats.org/officeDocument/2006/relationships/printerSettings" Target="../printerSettings/printerSettings91.bin"/><Relationship Id="rId4" Type="http://schemas.openxmlformats.org/officeDocument/2006/relationships/printerSettings" Target="../printerSettings/printerSettings94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7.bin"/><Relationship Id="rId2" Type="http://schemas.openxmlformats.org/officeDocument/2006/relationships/printerSettings" Target="../printerSettings/printerSettings96.bin"/><Relationship Id="rId1" Type="http://schemas.openxmlformats.org/officeDocument/2006/relationships/printerSettings" Target="../printerSettings/printerSettings95.bin"/><Relationship Id="rId4" Type="http://schemas.openxmlformats.org/officeDocument/2006/relationships/printerSettings" Target="../printerSettings/printerSettings98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99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2.bin"/><Relationship Id="rId2" Type="http://schemas.openxmlformats.org/officeDocument/2006/relationships/printerSettings" Target="../printerSettings/printerSettings101.bin"/><Relationship Id="rId1" Type="http://schemas.openxmlformats.org/officeDocument/2006/relationships/printerSettings" Target="../printerSettings/printerSettings100.bin"/><Relationship Id="rId4" Type="http://schemas.openxmlformats.org/officeDocument/2006/relationships/printerSettings" Target="../printerSettings/printerSettings103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04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05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8.bin"/><Relationship Id="rId2" Type="http://schemas.openxmlformats.org/officeDocument/2006/relationships/printerSettings" Target="../printerSettings/printerSettings107.bin"/><Relationship Id="rId1" Type="http://schemas.openxmlformats.org/officeDocument/2006/relationships/printerSettings" Target="../printerSettings/printerSettings106.bin"/><Relationship Id="rId6" Type="http://schemas.openxmlformats.org/officeDocument/2006/relationships/printerSettings" Target="../printerSettings/printerSettings111.bin"/><Relationship Id="rId5" Type="http://schemas.openxmlformats.org/officeDocument/2006/relationships/printerSettings" Target="../printerSettings/printerSettings110.bin"/><Relationship Id="rId4" Type="http://schemas.openxmlformats.org/officeDocument/2006/relationships/printerSettings" Target="../printerSettings/printerSettings10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4.bin"/><Relationship Id="rId2" Type="http://schemas.openxmlformats.org/officeDocument/2006/relationships/printerSettings" Target="../printerSettings/printerSettings113.bin"/><Relationship Id="rId1" Type="http://schemas.openxmlformats.org/officeDocument/2006/relationships/printerSettings" Target="../printerSettings/printerSettings112.bin"/><Relationship Id="rId6" Type="http://schemas.openxmlformats.org/officeDocument/2006/relationships/printerSettings" Target="../printerSettings/printerSettings117.bin"/><Relationship Id="rId5" Type="http://schemas.openxmlformats.org/officeDocument/2006/relationships/printerSettings" Target="../printerSettings/printerSettings116.bin"/><Relationship Id="rId4" Type="http://schemas.openxmlformats.org/officeDocument/2006/relationships/printerSettings" Target="../printerSettings/printerSettings115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8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1.bin"/><Relationship Id="rId2" Type="http://schemas.openxmlformats.org/officeDocument/2006/relationships/printerSettings" Target="../printerSettings/printerSettings120.bin"/><Relationship Id="rId1" Type="http://schemas.openxmlformats.org/officeDocument/2006/relationships/printerSettings" Target="../printerSettings/printerSettings119.bin"/><Relationship Id="rId6" Type="http://schemas.openxmlformats.org/officeDocument/2006/relationships/printerSettings" Target="../printerSettings/printerSettings124.bin"/><Relationship Id="rId5" Type="http://schemas.openxmlformats.org/officeDocument/2006/relationships/printerSettings" Target="../printerSettings/printerSettings123.bin"/><Relationship Id="rId4" Type="http://schemas.openxmlformats.org/officeDocument/2006/relationships/printerSettings" Target="../printerSettings/printerSettings12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5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8.bin"/><Relationship Id="rId2" Type="http://schemas.openxmlformats.org/officeDocument/2006/relationships/printerSettings" Target="../printerSettings/printerSettings127.bin"/><Relationship Id="rId1" Type="http://schemas.openxmlformats.org/officeDocument/2006/relationships/printerSettings" Target="../printerSettings/printerSettings126.bin"/><Relationship Id="rId4" Type="http://schemas.openxmlformats.org/officeDocument/2006/relationships/printerSettings" Target="../printerSettings/printerSettings129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2.bin"/><Relationship Id="rId2" Type="http://schemas.openxmlformats.org/officeDocument/2006/relationships/printerSettings" Target="../printerSettings/printerSettings131.bin"/><Relationship Id="rId1" Type="http://schemas.openxmlformats.org/officeDocument/2006/relationships/printerSettings" Target="../printerSettings/printerSettings130.bin"/><Relationship Id="rId4" Type="http://schemas.openxmlformats.org/officeDocument/2006/relationships/printerSettings" Target="../printerSettings/printerSettings133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4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7.bin"/><Relationship Id="rId2" Type="http://schemas.openxmlformats.org/officeDocument/2006/relationships/printerSettings" Target="../printerSettings/printerSettings136.bin"/><Relationship Id="rId1" Type="http://schemas.openxmlformats.org/officeDocument/2006/relationships/printerSettings" Target="../printerSettings/printerSettings135.bin"/><Relationship Id="rId5" Type="http://schemas.openxmlformats.org/officeDocument/2006/relationships/drawing" Target="../drawings/drawing24.xml"/><Relationship Id="rId4" Type="http://schemas.openxmlformats.org/officeDocument/2006/relationships/printerSettings" Target="../printerSettings/printerSettings138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39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2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5.bin"/><Relationship Id="rId2" Type="http://schemas.openxmlformats.org/officeDocument/2006/relationships/printerSettings" Target="../printerSettings/printerSettings144.bin"/><Relationship Id="rId1" Type="http://schemas.openxmlformats.org/officeDocument/2006/relationships/printerSettings" Target="../printerSettings/printerSettings143.bin"/><Relationship Id="rId4" Type="http://schemas.openxmlformats.org/officeDocument/2006/relationships/printerSettings" Target="../printerSettings/printerSettings146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7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49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50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51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4.bin"/><Relationship Id="rId2" Type="http://schemas.openxmlformats.org/officeDocument/2006/relationships/printerSettings" Target="../printerSettings/printerSettings153.bin"/><Relationship Id="rId1" Type="http://schemas.openxmlformats.org/officeDocument/2006/relationships/printerSettings" Target="../printerSettings/printerSettings152.bin"/><Relationship Id="rId6" Type="http://schemas.openxmlformats.org/officeDocument/2006/relationships/printerSettings" Target="../printerSettings/printerSettings157.bin"/><Relationship Id="rId5" Type="http://schemas.openxmlformats.org/officeDocument/2006/relationships/printerSettings" Target="../printerSettings/printerSettings156.bin"/><Relationship Id="rId4" Type="http://schemas.openxmlformats.org/officeDocument/2006/relationships/printerSettings" Target="../printerSettings/printerSettings155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0.bin"/><Relationship Id="rId2" Type="http://schemas.openxmlformats.org/officeDocument/2006/relationships/printerSettings" Target="../printerSettings/printerSettings159.bin"/><Relationship Id="rId1" Type="http://schemas.openxmlformats.org/officeDocument/2006/relationships/printerSettings" Target="../printerSettings/printerSettings158.bin"/><Relationship Id="rId6" Type="http://schemas.openxmlformats.org/officeDocument/2006/relationships/printerSettings" Target="../printerSettings/printerSettings163.bin"/><Relationship Id="rId5" Type="http://schemas.openxmlformats.org/officeDocument/2006/relationships/printerSettings" Target="../printerSettings/printerSettings162.bin"/><Relationship Id="rId4" Type="http://schemas.openxmlformats.org/officeDocument/2006/relationships/printerSettings" Target="../printerSettings/printerSettings161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13.bin"/><Relationship Id="rId1" Type="http://schemas.openxmlformats.org/officeDocument/2006/relationships/printerSettings" Target="../printerSettings/printerSettings12.bin"/><Relationship Id="rId6" Type="http://schemas.openxmlformats.org/officeDocument/2006/relationships/printerSettings" Target="../printerSettings/printerSettings17.bin"/><Relationship Id="rId5" Type="http://schemas.openxmlformats.org/officeDocument/2006/relationships/printerSettings" Target="../printerSettings/printerSettings16.bin"/><Relationship Id="rId4" Type="http://schemas.openxmlformats.org/officeDocument/2006/relationships/printerSettings" Target="../printerSettings/printerSettings1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8.bin"/><Relationship Id="rId2" Type="http://schemas.openxmlformats.org/officeDocument/2006/relationships/printerSettings" Target="../printerSettings/printerSettings167.bin"/><Relationship Id="rId1" Type="http://schemas.openxmlformats.org/officeDocument/2006/relationships/printerSettings" Target="../printerSettings/printerSettings166.bin"/><Relationship Id="rId6" Type="http://schemas.openxmlformats.org/officeDocument/2006/relationships/printerSettings" Target="../printerSettings/printerSettings171.bin"/><Relationship Id="rId5" Type="http://schemas.openxmlformats.org/officeDocument/2006/relationships/printerSettings" Target="../printerSettings/printerSettings170.bin"/><Relationship Id="rId4" Type="http://schemas.openxmlformats.org/officeDocument/2006/relationships/printerSettings" Target="../printerSettings/printerSettings169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4.bin"/><Relationship Id="rId2" Type="http://schemas.openxmlformats.org/officeDocument/2006/relationships/printerSettings" Target="../printerSettings/printerSettings173.bin"/><Relationship Id="rId1" Type="http://schemas.openxmlformats.org/officeDocument/2006/relationships/printerSettings" Target="../printerSettings/printerSettings172.bin"/><Relationship Id="rId6" Type="http://schemas.openxmlformats.org/officeDocument/2006/relationships/printerSettings" Target="../printerSettings/printerSettings177.bin"/><Relationship Id="rId5" Type="http://schemas.openxmlformats.org/officeDocument/2006/relationships/printerSettings" Target="../printerSettings/printerSettings176.bin"/><Relationship Id="rId4" Type="http://schemas.openxmlformats.org/officeDocument/2006/relationships/printerSettings" Target="../printerSettings/printerSettings175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78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2.bin"/><Relationship Id="rId2" Type="http://schemas.openxmlformats.org/officeDocument/2006/relationships/printerSettings" Target="../printerSettings/printerSettings181.bin"/><Relationship Id="rId1" Type="http://schemas.openxmlformats.org/officeDocument/2006/relationships/printerSettings" Target="../printerSettings/printerSettings180.bin"/><Relationship Id="rId6" Type="http://schemas.openxmlformats.org/officeDocument/2006/relationships/printerSettings" Target="../printerSettings/printerSettings185.bin"/><Relationship Id="rId5" Type="http://schemas.openxmlformats.org/officeDocument/2006/relationships/printerSettings" Target="../printerSettings/printerSettings184.bin"/><Relationship Id="rId4" Type="http://schemas.openxmlformats.org/officeDocument/2006/relationships/printerSettings" Target="../printerSettings/printerSettings183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86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8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0.bin"/><Relationship Id="rId2" Type="http://schemas.openxmlformats.org/officeDocument/2006/relationships/printerSettings" Target="../printerSettings/printerSettings19.bin"/><Relationship Id="rId1" Type="http://schemas.openxmlformats.org/officeDocument/2006/relationships/printerSettings" Target="../printerSettings/printerSettings18.bin"/><Relationship Id="rId6" Type="http://schemas.openxmlformats.org/officeDocument/2006/relationships/printerSettings" Target="../printerSettings/printerSettings23.bin"/><Relationship Id="rId5" Type="http://schemas.openxmlformats.org/officeDocument/2006/relationships/printerSettings" Target="../printerSettings/printerSettings22.bin"/><Relationship Id="rId4" Type="http://schemas.openxmlformats.org/officeDocument/2006/relationships/printerSettings" Target="../printerSettings/printerSettings21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88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89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90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1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92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6.bin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Relationship Id="rId6" Type="http://schemas.openxmlformats.org/officeDocument/2006/relationships/printerSettings" Target="../printerSettings/printerSettings29.bin"/><Relationship Id="rId5" Type="http://schemas.openxmlformats.org/officeDocument/2006/relationships/printerSettings" Target="../printerSettings/printerSettings28.bin"/><Relationship Id="rId4" Type="http://schemas.openxmlformats.org/officeDocument/2006/relationships/printerSettings" Target="../printerSettings/printerSettings2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 enableFormatConditionsCalculation="0">
    <tabColor rgb="FFFFC000"/>
  </sheetPr>
  <dimension ref="A1:H41"/>
  <sheetViews>
    <sheetView workbookViewId="0">
      <selection activeCell="C24" sqref="C24"/>
    </sheetView>
  </sheetViews>
  <sheetFormatPr baseColWidth="10" defaultRowHeight="12.75"/>
  <cols>
    <col min="1" max="1" width="2.7109375" style="4" customWidth="1"/>
    <col min="2" max="7" width="13.140625" style="4" customWidth="1"/>
    <col min="8" max="8" width="2.7109375" style="4" customWidth="1"/>
    <col min="9" max="16384" width="11.42578125" style="4"/>
  </cols>
  <sheetData>
    <row r="1" spans="1:8" s="6" customFormat="1" ht="15" customHeight="1" thickBot="1">
      <c r="A1" s="297"/>
      <c r="B1" s="298"/>
      <c r="C1" s="299"/>
      <c r="D1" s="299"/>
      <c r="E1" s="299"/>
      <c r="F1" s="299"/>
      <c r="G1" s="299"/>
      <c r="H1" s="299"/>
    </row>
    <row r="2" spans="1:8" ht="42" customHeight="1" thickBot="1">
      <c r="A2" s="301"/>
      <c r="B2" s="1080" t="s">
        <v>470</v>
      </c>
      <c r="C2" s="1081"/>
      <c r="D2" s="1081"/>
      <c r="E2" s="1081"/>
      <c r="F2" s="1081"/>
      <c r="G2" s="1082"/>
      <c r="H2" s="302"/>
    </row>
    <row r="3" spans="1:8" ht="21" customHeight="1" thickBot="1">
      <c r="A3" s="303"/>
      <c r="B3" s="208" t="s">
        <v>77</v>
      </c>
      <c r="C3" s="208" t="s">
        <v>81</v>
      </c>
      <c r="D3" s="208" t="s">
        <v>82</v>
      </c>
      <c r="E3" s="208" t="s">
        <v>83</v>
      </c>
      <c r="F3" s="208" t="s">
        <v>254</v>
      </c>
      <c r="G3" s="208" t="s">
        <v>106</v>
      </c>
      <c r="H3" s="302"/>
    </row>
    <row r="4" spans="1:8" ht="18" customHeight="1" thickBot="1">
      <c r="A4" s="303"/>
      <c r="B4" s="202">
        <v>1991</v>
      </c>
      <c r="C4" s="614">
        <v>998</v>
      </c>
      <c r="D4" s="614">
        <v>729</v>
      </c>
      <c r="E4" s="614" t="s">
        <v>79</v>
      </c>
      <c r="F4" s="614">
        <v>836</v>
      </c>
      <c r="G4" s="820">
        <v>2563</v>
      </c>
      <c r="H4" s="304"/>
    </row>
    <row r="5" spans="1:8" ht="18" customHeight="1" thickBot="1">
      <c r="A5" s="303"/>
      <c r="B5" s="203">
        <v>1992</v>
      </c>
      <c r="C5" s="616">
        <v>1271</v>
      </c>
      <c r="D5" s="616">
        <v>626</v>
      </c>
      <c r="E5" s="616" t="s">
        <v>79</v>
      </c>
      <c r="F5" s="616">
        <v>563</v>
      </c>
      <c r="G5" s="820">
        <v>2460</v>
      </c>
      <c r="H5" s="304"/>
    </row>
    <row r="6" spans="1:8" ht="18" customHeight="1" thickBot="1">
      <c r="A6" s="303"/>
      <c r="B6" s="202">
        <v>1993</v>
      </c>
      <c r="C6" s="614">
        <v>1569</v>
      </c>
      <c r="D6" s="614">
        <v>906</v>
      </c>
      <c r="E6" s="614">
        <v>102</v>
      </c>
      <c r="F6" s="614">
        <v>578</v>
      </c>
      <c r="G6" s="820">
        <v>3155</v>
      </c>
      <c r="H6" s="304"/>
    </row>
    <row r="7" spans="1:8" ht="18" customHeight="1" thickBot="1">
      <c r="A7" s="303"/>
      <c r="B7" s="203">
        <v>1994</v>
      </c>
      <c r="C7" s="616">
        <v>1424</v>
      </c>
      <c r="D7" s="616">
        <v>427</v>
      </c>
      <c r="E7" s="616">
        <v>127</v>
      </c>
      <c r="F7" s="616">
        <v>352</v>
      </c>
      <c r="G7" s="820">
        <v>2330</v>
      </c>
      <c r="H7" s="304"/>
    </row>
    <row r="8" spans="1:8" ht="18" customHeight="1" thickBot="1">
      <c r="A8" s="303"/>
      <c r="B8" s="202">
        <v>1995</v>
      </c>
      <c r="C8" s="614">
        <v>545</v>
      </c>
      <c r="D8" s="614">
        <v>672</v>
      </c>
      <c r="E8" s="614">
        <v>432</v>
      </c>
      <c r="F8" s="614">
        <v>595</v>
      </c>
      <c r="G8" s="820">
        <v>2244</v>
      </c>
      <c r="H8" s="304"/>
    </row>
    <row r="9" spans="1:8" ht="18" customHeight="1" thickBot="1">
      <c r="A9" s="303"/>
      <c r="B9" s="203">
        <v>1996</v>
      </c>
      <c r="C9" s="616">
        <v>1178</v>
      </c>
      <c r="D9" s="616">
        <v>346</v>
      </c>
      <c r="E9" s="616">
        <v>171</v>
      </c>
      <c r="F9" s="616">
        <v>50</v>
      </c>
      <c r="G9" s="820">
        <v>1745</v>
      </c>
      <c r="H9" s="304"/>
    </row>
    <row r="10" spans="1:8" ht="18" customHeight="1" thickBot="1">
      <c r="A10" s="303"/>
      <c r="B10" s="202">
        <v>1997</v>
      </c>
      <c r="C10" s="614">
        <v>1284</v>
      </c>
      <c r="D10" s="614">
        <v>512</v>
      </c>
      <c r="E10" s="614">
        <v>505</v>
      </c>
      <c r="F10" s="614">
        <v>109</v>
      </c>
      <c r="G10" s="820">
        <v>2410</v>
      </c>
      <c r="H10" s="304"/>
    </row>
    <row r="11" spans="1:8" ht="18" customHeight="1" thickBot="1">
      <c r="A11" s="303"/>
      <c r="B11" s="203">
        <v>1998</v>
      </c>
      <c r="C11" s="616">
        <v>1708</v>
      </c>
      <c r="D11" s="616">
        <v>453</v>
      </c>
      <c r="E11" s="616">
        <v>243</v>
      </c>
      <c r="F11" s="616">
        <v>206</v>
      </c>
      <c r="G11" s="820">
        <v>2610</v>
      </c>
      <c r="H11" s="304"/>
    </row>
    <row r="12" spans="1:8" ht="18" customHeight="1" thickBot="1">
      <c r="A12" s="303"/>
      <c r="B12" s="202">
        <v>1999</v>
      </c>
      <c r="C12" s="614">
        <v>1621</v>
      </c>
      <c r="D12" s="614">
        <v>752</v>
      </c>
      <c r="E12" s="614">
        <v>205</v>
      </c>
      <c r="F12" s="614">
        <v>163</v>
      </c>
      <c r="G12" s="820">
        <v>2741</v>
      </c>
      <c r="H12" s="304"/>
    </row>
    <row r="13" spans="1:8" ht="18" customHeight="1" thickBot="1">
      <c r="A13" s="303"/>
      <c r="B13" s="203">
        <v>2000</v>
      </c>
      <c r="C13" s="616">
        <v>2133</v>
      </c>
      <c r="D13" s="616">
        <v>1327</v>
      </c>
      <c r="E13" s="616">
        <v>106.8</v>
      </c>
      <c r="F13" s="616">
        <v>344.3</v>
      </c>
      <c r="G13" s="820">
        <v>3911.1000000000004</v>
      </c>
      <c r="H13" s="304"/>
    </row>
    <row r="14" spans="1:8" ht="18" customHeight="1" thickBot="1">
      <c r="A14" s="303"/>
      <c r="B14" s="202">
        <v>2001</v>
      </c>
      <c r="C14" s="614">
        <v>1055.7</v>
      </c>
      <c r="D14" s="614">
        <v>744.2</v>
      </c>
      <c r="E14" s="614">
        <v>313.7</v>
      </c>
      <c r="F14" s="614">
        <v>611.9</v>
      </c>
      <c r="G14" s="820">
        <v>2725.5</v>
      </c>
      <c r="H14" s="304"/>
    </row>
    <row r="15" spans="1:8" ht="18" customHeight="1" thickBot="1">
      <c r="A15" s="303"/>
      <c r="B15" s="203">
        <v>2002</v>
      </c>
      <c r="C15" s="616">
        <v>1685.4444343693999</v>
      </c>
      <c r="D15" s="616">
        <v>1005.7713744969224</v>
      </c>
      <c r="E15" s="616">
        <v>695.08926243406631</v>
      </c>
      <c r="F15" s="616">
        <v>192.35842968</v>
      </c>
      <c r="G15" s="820">
        <v>3578.6635009803886</v>
      </c>
      <c r="H15" s="304"/>
    </row>
    <row r="16" spans="1:8" ht="18" customHeight="1" thickBot="1">
      <c r="A16" s="303"/>
      <c r="B16" s="202">
        <v>2003</v>
      </c>
      <c r="C16" s="614">
        <v>3302.14840869</v>
      </c>
      <c r="D16" s="614">
        <v>2075.5878918398807</v>
      </c>
      <c r="E16" s="614">
        <v>1828.9200122558336</v>
      </c>
      <c r="F16" s="614">
        <v>152.13214199999999</v>
      </c>
      <c r="G16" s="820">
        <v>7358.7884547857157</v>
      </c>
      <c r="H16" s="304"/>
    </row>
    <row r="17" spans="1:8" ht="18" customHeight="1" thickBot="1">
      <c r="A17" s="303"/>
      <c r="B17" s="203">
        <v>2004</v>
      </c>
      <c r="C17" s="616">
        <v>3086.1125948940003</v>
      </c>
      <c r="D17" s="616">
        <v>2572.0082378376665</v>
      </c>
      <c r="E17" s="616">
        <v>1103.907015338094</v>
      </c>
      <c r="F17" s="616">
        <v>438.55473798347623</v>
      </c>
      <c r="G17" s="820">
        <v>7200.5825860532377</v>
      </c>
      <c r="H17" s="304"/>
    </row>
    <row r="18" spans="1:8" ht="18" customHeight="1" thickBot="1">
      <c r="A18" s="303"/>
      <c r="B18" s="202">
        <v>2005</v>
      </c>
      <c r="C18" s="614">
        <v>6175.2977423750081</v>
      </c>
      <c r="D18" s="614">
        <v>4790.6698602730503</v>
      </c>
      <c r="E18" s="614">
        <v>2609.9941036349223</v>
      </c>
      <c r="F18" s="614">
        <v>907.05768234000004</v>
      </c>
      <c r="G18" s="820">
        <v>14483.019388622983</v>
      </c>
      <c r="H18" s="304"/>
    </row>
    <row r="19" spans="1:8" ht="18" customHeight="1" thickBot="1">
      <c r="A19" s="303"/>
      <c r="B19" s="203">
        <v>2006</v>
      </c>
      <c r="C19" s="616">
        <v>5152.7882859450647</v>
      </c>
      <c r="D19" s="616">
        <v>2513.9270928151936</v>
      </c>
      <c r="E19" s="616">
        <v>2542.7153379407132</v>
      </c>
      <c r="F19" s="616">
        <v>916.34317979000002</v>
      </c>
      <c r="G19" s="820">
        <v>11125.773896490971</v>
      </c>
      <c r="H19" s="304"/>
    </row>
    <row r="20" spans="1:8" ht="18" customHeight="1" thickBot="1">
      <c r="A20" s="303"/>
      <c r="B20" s="202">
        <v>2007</v>
      </c>
      <c r="C20" s="614">
        <v>8275.6140104833503</v>
      </c>
      <c r="D20" s="614">
        <v>3799.1269752846606</v>
      </c>
      <c r="E20" s="614">
        <v>2381.2578158200004</v>
      </c>
      <c r="F20" s="614">
        <v>1193.3815785500003</v>
      </c>
      <c r="G20" s="820">
        <v>15649.380380138013</v>
      </c>
      <c r="H20" s="304"/>
    </row>
    <row r="21" spans="1:8" ht="18" customHeight="1" thickBot="1">
      <c r="A21" s="303"/>
      <c r="B21" s="203">
        <v>2008</v>
      </c>
      <c r="C21" s="616">
        <v>10718.625654627167</v>
      </c>
      <c r="D21" s="616">
        <v>5879.2741531671927</v>
      </c>
      <c r="E21" s="616">
        <v>2899.3776468035312</v>
      </c>
      <c r="F21" s="616">
        <v>794.90058927999996</v>
      </c>
      <c r="G21" s="820">
        <v>20292.178043877895</v>
      </c>
      <c r="H21" s="304"/>
    </row>
    <row r="22" spans="1:8" ht="18" customHeight="1" thickBot="1">
      <c r="A22" s="303"/>
      <c r="B22" s="202">
        <v>2009</v>
      </c>
      <c r="C22" s="614">
        <v>12763.735986510001</v>
      </c>
      <c r="D22" s="614">
        <v>5054.9509058845215</v>
      </c>
      <c r="E22" s="614">
        <v>2947.9692713049999</v>
      </c>
      <c r="F22" s="614">
        <v>1806.0019639700001</v>
      </c>
      <c r="G22" s="820">
        <v>22572.658127669521</v>
      </c>
      <c r="H22" s="304"/>
    </row>
    <row r="23" spans="1:8" ht="18" customHeight="1" thickBot="1">
      <c r="A23" s="303"/>
      <c r="B23" s="203">
        <v>2010</v>
      </c>
      <c r="C23" s="616">
        <v>13761.244038590174</v>
      </c>
      <c r="D23" s="616">
        <v>4711.820580628545</v>
      </c>
      <c r="E23" s="616">
        <v>2904.3922663220424</v>
      </c>
      <c r="F23" s="616">
        <v>684.91033116691437</v>
      </c>
      <c r="G23" s="820">
        <v>22062.367216707677</v>
      </c>
      <c r="H23" s="304"/>
    </row>
    <row r="24" spans="1:8" ht="18" customHeight="1" thickBot="1">
      <c r="A24" s="303"/>
      <c r="B24" s="203">
        <v>2011</v>
      </c>
      <c r="C24" s="616">
        <v>17514.225525816055</v>
      </c>
      <c r="D24" s="616">
        <v>6572.1244874026679</v>
      </c>
      <c r="E24" s="616">
        <v>3191.1323696918303</v>
      </c>
      <c r="F24" s="616">
        <v>1319.420984373975</v>
      </c>
      <c r="G24" s="820">
        <v>28596.903367284525</v>
      </c>
      <c r="H24" s="304"/>
    </row>
    <row r="25" spans="1:8" ht="18" customHeight="1" thickBot="1">
      <c r="A25" s="303"/>
      <c r="B25" s="204">
        <v>2012</v>
      </c>
      <c r="C25" s="615">
        <v>23519.362417603599</v>
      </c>
      <c r="D25" s="615">
        <v>6614.4446779150012</v>
      </c>
      <c r="E25" s="617">
        <v>2612.9657981046917</v>
      </c>
      <c r="F25" s="617">
        <v>1541.1751100394276</v>
      </c>
      <c r="G25" s="820">
        <v>34287.948003662721</v>
      </c>
      <c r="H25" s="304"/>
    </row>
    <row r="26" spans="1:8" ht="43.5" customHeight="1">
      <c r="A26" s="302"/>
      <c r="B26" s="1083" t="s">
        <v>490</v>
      </c>
      <c r="C26" s="1083"/>
      <c r="D26" s="1083"/>
      <c r="E26" s="1083"/>
      <c r="F26" s="1083"/>
      <c r="G26" s="1083"/>
      <c r="H26" s="302"/>
    </row>
    <row r="27" spans="1:8">
      <c r="A27" s="302"/>
      <c r="B27" s="302"/>
      <c r="C27" s="302"/>
      <c r="D27" s="302"/>
      <c r="E27" s="302"/>
      <c r="F27" s="302"/>
      <c r="G27" s="931"/>
      <c r="H27" s="302"/>
    </row>
    <row r="30" spans="1:8">
      <c r="C30" s="207">
        <f>+C25/C23-1</f>
        <v>0.70910147016135139</v>
      </c>
      <c r="D30" s="207">
        <f>+D25/D23-1</f>
        <v>0.40379807862561923</v>
      </c>
      <c r="E30" s="207">
        <f>+E25/E23-1</f>
        <v>-0.10033991330874759</v>
      </c>
      <c r="F30" s="207">
        <f>+F25/F23-1</f>
        <v>1.2501852285008668</v>
      </c>
    </row>
    <row r="31" spans="1:8">
      <c r="C31" s="40"/>
      <c r="D31" s="40"/>
      <c r="E31" s="40"/>
      <c r="F31" s="40"/>
      <c r="G31" s="24"/>
    </row>
    <row r="32" spans="1:8">
      <c r="C32" s="24"/>
      <c r="D32" s="24"/>
      <c r="E32" s="24"/>
      <c r="F32" s="24"/>
      <c r="G32" s="24"/>
    </row>
    <row r="34" spans="2:2">
      <c r="B34" s="58"/>
    </row>
    <row r="41" spans="2:2">
      <c r="B41" s="25"/>
    </row>
  </sheetData>
  <sheetProtection password="CF4C" sheet="1" objects="1" scenarios="1"/>
  <customSheetViews>
    <customSheetView guid="{E9B43C8C-734F-433D-AD37-344F9303B5CC}" showPageBreaks="1" showGridLines="0" showRuler="0">
      <pane ySplit="14.7" topLeftCell="A23" activePane="bottomLeft"/>
      <selection pane="bottomLeft" activeCell="I30" sqref="I30"/>
      <pageMargins left="0.19685039370078741" right="0.19685039370078741" top="0.59055118110236227" bottom="0.59055118110236227" header="0" footer="0.39370078740157483"/>
      <printOptions horizontalCentered="1"/>
      <pageSetup orientation="portrait" r:id="rId1"/>
      <headerFooter alignWithMargins="0"/>
    </customSheetView>
    <customSheetView guid="{9BF398E0-33D8-4E64-94A2-9B7C822C8383}" showPageBreaks="1" showGridLines="0" showRuler="0">
      <pageMargins left="0.78740157480314965" right="0.78740157480314965" top="0.98425196850393704" bottom="0.98425196850393704" header="0" footer="0"/>
      <printOptions horizontalCentered="1"/>
      <pageSetup orientation="portrait" r:id="rId2"/>
      <headerFooter alignWithMargins="0"/>
    </customSheetView>
    <customSheetView guid="{6DCFE324-2DF9-4BB0-88BD-A4AD316C7A9E}" showGridLines="0" showRuler="0">
      <pageMargins left="0.78740157480314965" right="0.78740157480314965" top="0.98425196850393704" bottom="0.98425196850393704" header="0" footer="0"/>
      <printOptions horizontalCentered="1"/>
      <pageSetup orientation="portrait" r:id="rId3"/>
      <headerFooter alignWithMargins="0"/>
    </customSheetView>
    <customSheetView guid="{48A744A8-8180-4A3B-8108-49EF41816969}" showGridLines="0" showRuler="0" topLeftCell="A8">
      <pageMargins left="0.78740157480314965" right="0.78740157480314965" top="0.98425196850393704" bottom="0.98425196850393704" header="0" footer="0"/>
      <printOptions horizontalCentered="1"/>
      <pageSetup orientation="portrait" r:id="rId4"/>
      <headerFooter alignWithMargins="0"/>
    </customSheetView>
    <customSheetView guid="{9E220BD5-A526-40BD-8239-3A0461590922}" showGridLines="0" showRuler="0">
      <pane ySplit="14.7" topLeftCell="A23"/>
      <selection activeCell="B34" sqref="B34"/>
      <pageMargins left="0.19685039370078741" right="0.19685039370078741" top="0.59055118110236227" bottom="0.59055118110236227" header="0" footer="0.39370078740157483"/>
      <printOptions horizontalCentered="1"/>
      <pageSetup orientation="portrait" r:id="rId5"/>
      <headerFooter alignWithMargins="0"/>
    </customSheetView>
  </customSheetViews>
  <mergeCells count="2">
    <mergeCell ref="B2:G2"/>
    <mergeCell ref="B26:G26"/>
  </mergeCells>
  <phoneticPr fontId="11" type="noConversion"/>
  <printOptions horizontalCentered="1"/>
  <pageMargins left="0.19685039370078741" right="0.19685039370078741" top="0.59055118110236227" bottom="0.59055118110236227" header="0.39370078740157483" footer="0.39370078740157483"/>
  <pageSetup paperSize="124" orientation="portrait" r:id="rId6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 enableFormatConditionsCalculation="0">
    <tabColor rgb="FFFFC000"/>
    <pageSetUpPr fitToPage="1"/>
  </sheetPr>
  <dimension ref="A1:L26"/>
  <sheetViews>
    <sheetView workbookViewId="0"/>
  </sheetViews>
  <sheetFormatPr baseColWidth="10" defaultRowHeight="12.75"/>
  <cols>
    <col min="1" max="1" width="1.7109375" style="4" customWidth="1"/>
    <col min="2" max="2" width="6.7109375" style="4" customWidth="1"/>
    <col min="3" max="3" width="19.28515625" style="4" customWidth="1"/>
    <col min="4" max="6" width="14.7109375" style="4" customWidth="1"/>
    <col min="7" max="7" width="15.7109375" style="4" customWidth="1"/>
    <col min="8" max="9" width="14.7109375" style="4" customWidth="1"/>
    <col min="10" max="10" width="1.7109375" style="4" customWidth="1"/>
    <col min="11" max="11" width="5.7109375" style="4" customWidth="1"/>
    <col min="12" max="12" width="12" style="4" bestFit="1" customWidth="1"/>
    <col min="13" max="16384" width="11.42578125" style="4"/>
  </cols>
  <sheetData>
    <row r="1" spans="1:12" s="6" customFormat="1" ht="12" customHeight="1" thickBot="1">
      <c r="A1" s="300"/>
      <c r="B1" s="298"/>
      <c r="C1" s="299"/>
      <c r="D1" s="299"/>
      <c r="E1" s="299"/>
      <c r="F1" s="299"/>
      <c r="G1" s="299"/>
      <c r="H1" s="299"/>
      <c r="I1" s="299"/>
      <c r="J1" s="300"/>
    </row>
    <row r="2" spans="1:12" ht="42" customHeight="1" thickBot="1">
      <c r="A2" s="302"/>
      <c r="B2" s="1121" t="s">
        <v>542</v>
      </c>
      <c r="C2" s="1122"/>
      <c r="D2" s="1122"/>
      <c r="E2" s="1122"/>
      <c r="F2" s="1122"/>
      <c r="G2" s="1122"/>
      <c r="H2" s="1122"/>
      <c r="I2" s="1123"/>
      <c r="J2" s="302"/>
    </row>
    <row r="3" spans="1:12" ht="30" customHeight="1" thickBot="1">
      <c r="A3" s="302"/>
      <c r="B3" s="1126" t="s">
        <v>84</v>
      </c>
      <c r="C3" s="1127"/>
      <c r="D3" s="495" t="s">
        <v>88</v>
      </c>
      <c r="E3" s="495" t="s">
        <v>89</v>
      </c>
      <c r="F3" s="495" t="s">
        <v>91</v>
      </c>
      <c r="G3" s="495" t="s">
        <v>92</v>
      </c>
      <c r="H3" s="495" t="s">
        <v>317</v>
      </c>
      <c r="I3" s="495" t="s">
        <v>106</v>
      </c>
      <c r="J3" s="302"/>
    </row>
    <row r="4" spans="1:12" ht="21" customHeight="1" thickBot="1">
      <c r="A4" s="302"/>
      <c r="B4" s="1116" t="s">
        <v>411</v>
      </c>
      <c r="C4" s="1117"/>
      <c r="D4" s="744">
        <v>8132.3517218853667</v>
      </c>
      <c r="E4" s="744">
        <v>4018.0973275726719</v>
      </c>
      <c r="F4" s="744">
        <v>15869.258447948723</v>
      </c>
      <c r="G4" s="744">
        <v>3750.6203518805132</v>
      </c>
      <c r="H4" s="744">
        <v>2517.6201543754451</v>
      </c>
      <c r="I4" s="744">
        <v>34287.948003662721</v>
      </c>
      <c r="J4" s="313"/>
      <c r="K4" s="59"/>
      <c r="L4" s="213"/>
    </row>
    <row r="5" spans="1:12" ht="18" customHeight="1" thickBot="1">
      <c r="A5" s="302"/>
      <c r="B5" s="795"/>
      <c r="C5" s="793" t="s">
        <v>239</v>
      </c>
      <c r="D5" s="673">
        <v>102.43458377</v>
      </c>
      <c r="E5" s="673">
        <v>0</v>
      </c>
      <c r="F5" s="673">
        <v>0</v>
      </c>
      <c r="G5" s="673">
        <v>0</v>
      </c>
      <c r="H5" s="673">
        <v>0</v>
      </c>
      <c r="I5" s="744">
        <v>102.43458377</v>
      </c>
      <c r="J5" s="302"/>
    </row>
    <row r="6" spans="1:12" ht="18" customHeight="1" thickBot="1">
      <c r="A6" s="302"/>
      <c r="B6" s="796"/>
      <c r="C6" s="794" t="s">
        <v>258</v>
      </c>
      <c r="D6" s="674">
        <v>3690.2235515824673</v>
      </c>
      <c r="E6" s="674">
        <v>2776.1663114788762</v>
      </c>
      <c r="F6" s="674">
        <v>373.6742039347472</v>
      </c>
      <c r="G6" s="674">
        <v>1836.4492640286041</v>
      </c>
      <c r="H6" s="674">
        <v>919.79098993293985</v>
      </c>
      <c r="I6" s="744">
        <v>9596.3043209576354</v>
      </c>
      <c r="J6" s="302"/>
    </row>
    <row r="7" spans="1:12" ht="18" customHeight="1" thickBot="1">
      <c r="A7" s="302"/>
      <c r="B7" s="795"/>
      <c r="C7" s="793" t="s">
        <v>270</v>
      </c>
      <c r="D7" s="673">
        <v>381.48059073395882</v>
      </c>
      <c r="E7" s="673">
        <v>298.80592618651553</v>
      </c>
      <c r="F7" s="673">
        <v>805.50775122761684</v>
      </c>
      <c r="G7" s="673">
        <v>1914.1710878519091</v>
      </c>
      <c r="H7" s="673">
        <v>0</v>
      </c>
      <c r="I7" s="744">
        <v>3399.9653560000006</v>
      </c>
      <c r="J7" s="302"/>
    </row>
    <row r="8" spans="1:12" ht="18" customHeight="1" thickBot="1">
      <c r="A8" s="302"/>
      <c r="B8" s="796"/>
      <c r="C8" s="794" t="s">
        <v>272</v>
      </c>
      <c r="D8" s="674">
        <v>0</v>
      </c>
      <c r="E8" s="674">
        <v>0</v>
      </c>
      <c r="F8" s="674">
        <v>5975.3049400812106</v>
      </c>
      <c r="G8" s="674">
        <v>0</v>
      </c>
      <c r="H8" s="674">
        <v>0</v>
      </c>
      <c r="I8" s="744">
        <v>5975.3049400812106</v>
      </c>
      <c r="J8" s="302"/>
    </row>
    <row r="9" spans="1:12" ht="18" customHeight="1" thickBot="1">
      <c r="A9" s="302"/>
      <c r="B9" s="795"/>
      <c r="C9" s="793" t="s">
        <v>400</v>
      </c>
      <c r="D9" s="673">
        <v>2058.920995798941</v>
      </c>
      <c r="E9" s="673">
        <v>943.12508990728031</v>
      </c>
      <c r="F9" s="673">
        <v>153.57601150864264</v>
      </c>
      <c r="G9" s="673">
        <v>0</v>
      </c>
      <c r="H9" s="673">
        <v>297.39716444250502</v>
      </c>
      <c r="I9" s="744">
        <v>3453.019261657369</v>
      </c>
      <c r="J9" s="302"/>
    </row>
    <row r="10" spans="1:12" ht="18" customHeight="1" thickBot="1">
      <c r="A10" s="302"/>
      <c r="B10" s="796"/>
      <c r="C10" s="794" t="s">
        <v>271</v>
      </c>
      <c r="D10" s="674">
        <v>0</v>
      </c>
      <c r="E10" s="674">
        <v>0</v>
      </c>
      <c r="F10" s="674">
        <v>2049.5774441965059</v>
      </c>
      <c r="G10" s="674">
        <v>0</v>
      </c>
      <c r="H10" s="674">
        <v>0</v>
      </c>
      <c r="I10" s="744">
        <v>2049.5774441965059</v>
      </c>
      <c r="J10" s="302"/>
    </row>
    <row r="11" spans="1:12" ht="18" customHeight="1" thickBot="1">
      <c r="A11" s="302"/>
      <c r="B11" s="795"/>
      <c r="C11" s="793" t="s">
        <v>401</v>
      </c>
      <c r="D11" s="673">
        <v>0</v>
      </c>
      <c r="E11" s="673">
        <v>0</v>
      </c>
      <c r="F11" s="673">
        <v>6511.6180970000005</v>
      </c>
      <c r="G11" s="673">
        <v>0</v>
      </c>
      <c r="H11" s="673">
        <v>0</v>
      </c>
      <c r="I11" s="744">
        <v>6511.6180970000005</v>
      </c>
      <c r="J11" s="302"/>
    </row>
    <row r="12" spans="1:12" ht="18" customHeight="1" thickBot="1">
      <c r="A12" s="302"/>
      <c r="B12" s="796"/>
      <c r="C12" s="794" t="s">
        <v>358</v>
      </c>
      <c r="D12" s="674">
        <v>1899.2919999999999</v>
      </c>
      <c r="E12" s="674">
        <v>0</v>
      </c>
      <c r="F12" s="674">
        <v>0</v>
      </c>
      <c r="G12" s="674">
        <v>0</v>
      </c>
      <c r="H12" s="674">
        <v>1300.432</v>
      </c>
      <c r="I12" s="744">
        <v>3199.7240000000002</v>
      </c>
      <c r="J12" s="302"/>
    </row>
    <row r="13" spans="1:12" ht="21.75" customHeight="1" thickBot="1">
      <c r="A13" s="302"/>
      <c r="B13" s="1116" t="s">
        <v>85</v>
      </c>
      <c r="C13" s="1117"/>
      <c r="D13" s="744">
        <v>2748.5570031797065</v>
      </c>
      <c r="E13" s="744">
        <v>3383.15294208659</v>
      </c>
      <c r="F13" s="744">
        <v>43.930538009999999</v>
      </c>
      <c r="G13" s="744">
        <v>27.265733000000001</v>
      </c>
      <c r="H13" s="744">
        <v>11.359453</v>
      </c>
      <c r="I13" s="744">
        <v>6214.2656692762976</v>
      </c>
      <c r="J13" s="302"/>
    </row>
    <row r="14" spans="1:12" ht="18" customHeight="1" thickBot="1">
      <c r="A14" s="302"/>
      <c r="B14" s="795"/>
      <c r="C14" s="793" t="s">
        <v>64</v>
      </c>
      <c r="D14" s="673">
        <v>710.94281405999993</v>
      </c>
      <c r="E14" s="673">
        <v>384.4763037190001</v>
      </c>
      <c r="F14" s="673">
        <v>37.324274009999996</v>
      </c>
      <c r="G14" s="673">
        <v>0</v>
      </c>
      <c r="H14" s="673">
        <v>0</v>
      </c>
      <c r="I14" s="744">
        <v>1132.743391789</v>
      </c>
      <c r="J14" s="302"/>
    </row>
    <row r="15" spans="1:12" ht="18" customHeight="1" thickBot="1">
      <c r="A15" s="302"/>
      <c r="B15" s="796"/>
      <c r="C15" s="794" t="s">
        <v>274</v>
      </c>
      <c r="D15" s="674">
        <v>1882.9890081197068</v>
      </c>
      <c r="E15" s="674">
        <v>2636.1846113675902</v>
      </c>
      <c r="F15" s="674">
        <v>0</v>
      </c>
      <c r="G15" s="674">
        <v>0</v>
      </c>
      <c r="H15" s="674">
        <v>0</v>
      </c>
      <c r="I15" s="744">
        <v>4519.1736194872974</v>
      </c>
      <c r="J15" s="302"/>
    </row>
    <row r="16" spans="1:12" ht="18" customHeight="1" thickBot="1">
      <c r="A16" s="302"/>
      <c r="B16" s="795"/>
      <c r="C16" s="793" t="s">
        <v>273</v>
      </c>
      <c r="D16" s="673">
        <v>154.625181</v>
      </c>
      <c r="E16" s="673">
        <v>362.49202700000001</v>
      </c>
      <c r="F16" s="673">
        <v>6.6062640000000004</v>
      </c>
      <c r="G16" s="673">
        <v>27.265733000000001</v>
      </c>
      <c r="H16" s="673">
        <v>11.359453</v>
      </c>
      <c r="I16" s="744">
        <v>562.348658</v>
      </c>
      <c r="J16" s="302"/>
    </row>
    <row r="17" spans="1:10" s="50" customFormat="1" ht="21" customHeight="1" thickBot="1">
      <c r="A17" s="303"/>
      <c r="B17" s="1119" t="s">
        <v>106</v>
      </c>
      <c r="C17" s="1120"/>
      <c r="D17" s="744">
        <v>10880.908725065074</v>
      </c>
      <c r="E17" s="744">
        <v>7401.2502696592619</v>
      </c>
      <c r="F17" s="744">
        <v>15913.188985958723</v>
      </c>
      <c r="G17" s="744">
        <v>3777.8860848805134</v>
      </c>
      <c r="H17" s="744">
        <v>2528.9796073754451</v>
      </c>
      <c r="I17" s="744">
        <v>40502.213672939019</v>
      </c>
      <c r="J17" s="303"/>
    </row>
    <row r="18" spans="1:10" s="50" customFormat="1" ht="36.75" customHeight="1">
      <c r="A18" s="303"/>
      <c r="B18" s="1124" t="s">
        <v>532</v>
      </c>
      <c r="C18" s="1125"/>
      <c r="D18" s="1125"/>
      <c r="E18" s="1125"/>
      <c r="F18" s="1125"/>
      <c r="G18" s="1125"/>
      <c r="H18" s="1125"/>
      <c r="I18" s="1125"/>
      <c r="J18" s="314"/>
    </row>
    <row r="19" spans="1:10">
      <c r="A19" s="302"/>
      <c r="B19" s="315"/>
      <c r="C19" s="305"/>
      <c r="D19" s="305"/>
      <c r="E19" s="305"/>
      <c r="F19" s="316"/>
      <c r="G19" s="316"/>
      <c r="H19" s="316"/>
      <c r="I19" s="316"/>
      <c r="J19" s="305"/>
    </row>
    <row r="20" spans="1:10">
      <c r="B20" s="221"/>
      <c r="C20" s="221"/>
      <c r="D20" s="218"/>
      <c r="E20" s="218"/>
      <c r="F20" s="218"/>
      <c r="G20" s="218"/>
      <c r="H20" s="218"/>
      <c r="I20" s="218"/>
    </row>
    <row r="21" spans="1:10">
      <c r="B21" s="221"/>
      <c r="C21" s="221"/>
      <c r="D21" s="222"/>
      <c r="E21" s="222"/>
      <c r="F21" s="222"/>
      <c r="G21" s="222"/>
      <c r="H21" s="222"/>
      <c r="I21" s="222"/>
    </row>
    <row r="22" spans="1:10">
      <c r="B22" s="219"/>
      <c r="C22" s="2"/>
      <c r="D22" s="223"/>
      <c r="E22" s="2"/>
      <c r="F22" s="220"/>
      <c r="G22" s="220"/>
      <c r="H22" s="220"/>
      <c r="I22" s="220"/>
      <c r="J22" s="2"/>
    </row>
    <row r="23" spans="1:10">
      <c r="B23" s="221"/>
      <c r="C23" s="221"/>
      <c r="D23" s="218"/>
      <c r="E23" s="218"/>
      <c r="F23" s="218"/>
      <c r="G23" s="218"/>
      <c r="H23" s="218"/>
      <c r="I23" s="218"/>
    </row>
    <row r="24" spans="1:10">
      <c r="B24" s="221"/>
      <c r="C24" s="221"/>
      <c r="D24" s="222"/>
      <c r="E24" s="222"/>
      <c r="F24" s="222"/>
      <c r="G24" s="222"/>
      <c r="H24" s="222"/>
      <c r="I24" s="222"/>
    </row>
    <row r="25" spans="1:10" ht="15.75" customHeight="1">
      <c r="B25" s="221"/>
      <c r="C25" s="221"/>
      <c r="D25" s="222"/>
      <c r="E25" s="222"/>
      <c r="F25" s="222"/>
      <c r="G25" s="222"/>
      <c r="H25" s="222"/>
      <c r="I25" s="222"/>
    </row>
    <row r="26" spans="1:10">
      <c r="D26" s="62"/>
      <c r="E26" s="62"/>
      <c r="F26" s="62"/>
      <c r="G26" s="62"/>
      <c r="H26" s="62"/>
      <c r="I26" s="1"/>
    </row>
  </sheetData>
  <sheetProtection password="CF4C" sheet="1" objects="1" scenarios="1"/>
  <customSheetViews>
    <customSheetView guid="{E9B43C8C-734F-433D-AD37-344F9303B5CC}" showPageBreaks="1" showGridLines="0" showRuler="0" topLeftCell="A13">
      <selection activeCell="F29" sqref="F29"/>
      <pageMargins left="0.19685039370078741" right="0.19685039370078741" top="0.59055118110236227" bottom="0.59055118110236227" header="0.39370078740157483" footer="0.39370078740157483"/>
      <printOptions horizontalCentered="1"/>
      <pageSetup scale="90" orientation="landscape" r:id="rId1"/>
      <headerFooter alignWithMargins="0"/>
    </customSheetView>
    <customSheetView guid="{9BF398E0-33D8-4E64-94A2-9B7C822C8383}" showPageBreaks="1" showGridLines="0" showRuler="0">
      <pageMargins left="0.19685039370078741" right="0.19685039370078741" top="0.59055118110236227" bottom="0.59055118110236227" header="0.39370078740157483" footer="0.39370078740157483"/>
      <printOptions horizontalCentered="1"/>
      <pageSetup scale="90" orientation="landscape" r:id="rId2"/>
      <headerFooter alignWithMargins="0"/>
    </customSheetView>
    <customSheetView guid="{6DCFE324-2DF9-4BB0-88BD-A4AD316C7A9E}" showGridLines="0" hiddenRows="1" hiddenColumns="1" showRuler="0">
      <pageMargins left="0.19685039370078741" right="0.19685039370078741" top="0.59055118110236227" bottom="0.59055118110236227" header="0.39370078740157483" footer="0.39370078740157483"/>
      <printOptions horizontalCentered="1"/>
      <pageSetup scale="90" orientation="landscape" r:id="rId3"/>
      <headerFooter alignWithMargins="0"/>
    </customSheetView>
    <customSheetView guid="{48A744A8-8180-4A3B-8108-49EF41816969}" showGridLines="0" hiddenRows="1" showRuler="0">
      <selection activeCell="B23" sqref="B23:I23"/>
      <pageMargins left="0.19685039370078741" right="0.19685039370078741" top="0.59055118110236227" bottom="0.59055118110236227" header="0.39370078740157483" footer="0.39370078740157483"/>
      <printOptions horizontalCentered="1"/>
      <pageSetup scale="90" orientation="landscape" r:id="rId4"/>
      <headerFooter alignWithMargins="0"/>
    </customSheetView>
    <customSheetView guid="{9E220BD5-A526-40BD-8239-3A0461590922}" showGridLines="0" showRuler="0">
      <selection activeCell="B2" sqref="B2:I2"/>
      <pageMargins left="0.19685039370078741" right="0.19685039370078741" top="0.59055118110236227" bottom="0.59055118110236227" header="0.39370078740157483" footer="0.39370078740157483"/>
      <printOptions horizontalCentered="1"/>
      <pageSetup scale="90" orientation="landscape" r:id="rId5"/>
      <headerFooter alignWithMargins="0"/>
    </customSheetView>
  </customSheetViews>
  <mergeCells count="6">
    <mergeCell ref="B2:I2"/>
    <mergeCell ref="B18:I18"/>
    <mergeCell ref="B3:C3"/>
    <mergeCell ref="B4:C4"/>
    <mergeCell ref="B13:C13"/>
    <mergeCell ref="B17:C17"/>
  </mergeCells>
  <phoneticPr fontId="11" type="noConversion"/>
  <printOptions horizontalCentered="1"/>
  <pageMargins left="0.19685039370078741" right="0.19685039370078741" top="0.59055118110236227" bottom="0.59055118110236227" header="0.39370078740157483" footer="0.39370078740157483"/>
  <pageSetup orientation="landscape" r:id="rId6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>
    <tabColor rgb="FFFFC000"/>
    <pageSetUpPr fitToPage="1"/>
  </sheetPr>
  <dimension ref="B1:N24"/>
  <sheetViews>
    <sheetView workbookViewId="0"/>
  </sheetViews>
  <sheetFormatPr baseColWidth="10" defaultRowHeight="12.75"/>
  <cols>
    <col min="1" max="1" width="4.5703125" style="4" customWidth="1"/>
    <col min="2" max="6" width="14.42578125" style="4" customWidth="1"/>
    <col min="7" max="7" width="12.5703125" style="4" customWidth="1"/>
    <col min="8" max="8" width="14.7109375" style="4" customWidth="1"/>
    <col min="9" max="14" width="14.42578125" style="4" customWidth="1"/>
    <col min="15" max="16384" width="11.42578125" style="4"/>
  </cols>
  <sheetData>
    <row r="1" spans="2:14" ht="13.5" thickBot="1"/>
    <row r="2" spans="2:14" ht="30.75" customHeight="1" thickTop="1" thickBot="1">
      <c r="B2" s="1101" t="s">
        <v>491</v>
      </c>
      <c r="C2" s="1102"/>
      <c r="D2" s="1102"/>
      <c r="E2" s="1102"/>
      <c r="F2" s="1102"/>
      <c r="G2" s="1103"/>
      <c r="I2" s="1101" t="s">
        <v>493</v>
      </c>
      <c r="J2" s="1102"/>
      <c r="K2" s="1102"/>
      <c r="L2" s="1102"/>
      <c r="M2" s="1102"/>
      <c r="N2" s="1103"/>
    </row>
    <row r="3" spans="2:14" ht="18" customHeight="1" thickTop="1">
      <c r="B3" s="809"/>
      <c r="C3" s="810"/>
      <c r="D3" s="810"/>
      <c r="E3" s="810"/>
      <c r="F3" s="810"/>
      <c r="G3" s="811"/>
      <c r="I3" s="809"/>
      <c r="J3" s="810"/>
      <c r="K3" s="810"/>
      <c r="L3" s="810"/>
      <c r="M3" s="810"/>
      <c r="N3" s="811"/>
    </row>
    <row r="4" spans="2:14" ht="18" customHeight="1">
      <c r="B4" s="812"/>
      <c r="C4" s="221"/>
      <c r="D4" s="221"/>
      <c r="E4" s="221"/>
      <c r="F4" s="221"/>
      <c r="G4" s="813"/>
      <c r="I4" s="812"/>
      <c r="J4" s="221"/>
      <c r="K4" s="221"/>
      <c r="L4" s="221"/>
      <c r="M4" s="221"/>
      <c r="N4" s="813"/>
    </row>
    <row r="5" spans="2:14" ht="18" customHeight="1">
      <c r="B5" s="812"/>
      <c r="C5" s="221"/>
      <c r="D5" s="221"/>
      <c r="E5" s="221"/>
      <c r="F5" s="221"/>
      <c r="G5" s="813"/>
      <c r="I5" s="812"/>
      <c r="J5" s="221"/>
      <c r="K5" s="221"/>
      <c r="L5" s="221"/>
      <c r="M5" s="221"/>
      <c r="N5" s="813"/>
    </row>
    <row r="6" spans="2:14" ht="18" customHeight="1">
      <c r="B6" s="812"/>
      <c r="C6" s="221"/>
      <c r="D6" s="221"/>
      <c r="E6" s="221"/>
      <c r="F6" s="221"/>
      <c r="G6" s="813"/>
      <c r="I6" s="812"/>
      <c r="J6" s="221"/>
      <c r="K6" s="221"/>
      <c r="L6" s="221"/>
      <c r="M6" s="221"/>
      <c r="N6" s="813"/>
    </row>
    <row r="7" spans="2:14" ht="18" customHeight="1">
      <c r="B7" s="812"/>
      <c r="C7" s="221"/>
      <c r="D7" s="221"/>
      <c r="E7" s="221"/>
      <c r="F7" s="221"/>
      <c r="G7" s="813"/>
      <c r="I7" s="812"/>
      <c r="J7" s="221"/>
      <c r="K7" s="221"/>
      <c r="L7" s="221"/>
      <c r="M7" s="221"/>
      <c r="N7" s="813"/>
    </row>
    <row r="8" spans="2:14" ht="18" customHeight="1">
      <c r="B8" s="812"/>
      <c r="C8" s="221"/>
      <c r="D8" s="221"/>
      <c r="E8" s="221"/>
      <c r="F8" s="221"/>
      <c r="G8" s="813"/>
      <c r="I8" s="812"/>
      <c r="J8" s="221"/>
      <c r="K8" s="221"/>
      <c r="L8" s="221"/>
      <c r="M8" s="221"/>
      <c r="N8" s="813"/>
    </row>
    <row r="9" spans="2:14" ht="18" customHeight="1">
      <c r="B9" s="812"/>
      <c r="C9" s="221"/>
      <c r="D9" s="221"/>
      <c r="E9" s="221"/>
      <c r="F9" s="221"/>
      <c r="G9" s="813"/>
      <c r="I9" s="812"/>
      <c r="J9" s="221"/>
      <c r="K9" s="221"/>
      <c r="L9" s="221"/>
      <c r="M9" s="221"/>
      <c r="N9" s="813"/>
    </row>
    <row r="10" spans="2:14" ht="18" customHeight="1">
      <c r="B10" s="812"/>
      <c r="C10" s="221"/>
      <c r="D10" s="221"/>
      <c r="E10" s="221"/>
      <c r="F10" s="221"/>
      <c r="G10" s="813"/>
      <c r="I10" s="812"/>
      <c r="J10" s="221"/>
      <c r="K10" s="221"/>
      <c r="L10" s="221"/>
      <c r="M10" s="221"/>
      <c r="N10" s="813"/>
    </row>
    <row r="11" spans="2:14" ht="18" customHeight="1">
      <c r="B11" s="812"/>
      <c r="C11" s="221"/>
      <c r="D11" s="221"/>
      <c r="E11" s="221"/>
      <c r="F11" s="221"/>
      <c r="G11" s="813"/>
      <c r="I11" s="812"/>
      <c r="J11" s="221"/>
      <c r="K11" s="221"/>
      <c r="L11" s="221"/>
      <c r="M11" s="221"/>
      <c r="N11" s="813"/>
    </row>
    <row r="12" spans="2:14" ht="18" customHeight="1">
      <c r="B12" s="812"/>
      <c r="C12" s="221"/>
      <c r="D12" s="221"/>
      <c r="E12" s="221"/>
      <c r="F12" s="221"/>
      <c r="G12" s="813"/>
      <c r="I12" s="812"/>
      <c r="J12" s="221"/>
      <c r="K12" s="221"/>
      <c r="L12" s="221"/>
      <c r="M12" s="221"/>
      <c r="N12" s="813"/>
    </row>
    <row r="13" spans="2:14" ht="18" customHeight="1">
      <c r="B13" s="812"/>
      <c r="C13" s="221"/>
      <c r="D13" s="221"/>
      <c r="E13" s="221"/>
      <c r="F13" s="221"/>
      <c r="G13" s="813"/>
      <c r="I13" s="812"/>
      <c r="J13" s="221"/>
      <c r="K13" s="221"/>
      <c r="L13" s="221"/>
      <c r="M13" s="221"/>
      <c r="N13" s="813"/>
    </row>
    <row r="14" spans="2:14" ht="18" customHeight="1">
      <c r="B14" s="812"/>
      <c r="C14" s="221"/>
      <c r="D14" s="221"/>
      <c r="E14" s="221"/>
      <c r="F14" s="221"/>
      <c r="G14" s="813"/>
      <c r="I14" s="812"/>
      <c r="J14" s="221"/>
      <c r="K14" s="221"/>
      <c r="L14" s="221"/>
      <c r="M14" s="221"/>
      <c r="N14" s="813"/>
    </row>
    <row r="15" spans="2:14" ht="18" customHeight="1">
      <c r="B15" s="814"/>
      <c r="C15" s="815"/>
      <c r="D15" s="815"/>
      <c r="E15" s="815"/>
      <c r="F15" s="815"/>
      <c r="G15" s="816"/>
      <c r="H15" s="50"/>
      <c r="I15" s="814"/>
      <c r="J15" s="815"/>
      <c r="K15" s="815"/>
      <c r="L15" s="815"/>
      <c r="M15" s="815"/>
      <c r="N15" s="816"/>
    </row>
    <row r="16" spans="2:14" ht="18" customHeight="1">
      <c r="B16" s="812"/>
      <c r="C16" s="221"/>
      <c r="D16" s="221"/>
      <c r="E16" s="221"/>
      <c r="F16" s="221"/>
      <c r="G16" s="813"/>
      <c r="I16" s="812"/>
      <c r="J16" s="221"/>
      <c r="K16" s="221"/>
      <c r="L16" s="221"/>
      <c r="M16" s="221"/>
      <c r="N16" s="813"/>
    </row>
    <row r="17" spans="2:14" ht="18" customHeight="1">
      <c r="B17" s="812"/>
      <c r="C17" s="221"/>
      <c r="D17" s="221"/>
      <c r="E17" s="221"/>
      <c r="F17" s="221"/>
      <c r="G17" s="813"/>
      <c r="I17" s="812"/>
      <c r="J17" s="221"/>
      <c r="K17" s="221"/>
      <c r="L17" s="221"/>
      <c r="M17" s="221"/>
      <c r="N17" s="813"/>
    </row>
    <row r="18" spans="2:14" ht="18" customHeight="1">
      <c r="B18" s="812"/>
      <c r="C18" s="221"/>
      <c r="D18" s="221"/>
      <c r="E18" s="221"/>
      <c r="F18" s="221"/>
      <c r="G18" s="813"/>
      <c r="I18" s="812"/>
      <c r="J18" s="221"/>
      <c r="K18" s="221"/>
      <c r="L18" s="221"/>
      <c r="M18" s="221"/>
      <c r="N18" s="813"/>
    </row>
    <row r="19" spans="2:14" ht="18" customHeight="1">
      <c r="B19" s="812"/>
      <c r="C19" s="221"/>
      <c r="D19" s="221"/>
      <c r="E19" s="221"/>
      <c r="F19" s="221"/>
      <c r="G19" s="813"/>
      <c r="I19" s="812"/>
      <c r="J19" s="221"/>
      <c r="K19" s="221"/>
      <c r="L19" s="221"/>
      <c r="M19" s="221"/>
      <c r="N19" s="813"/>
    </row>
    <row r="20" spans="2:14" ht="18" customHeight="1">
      <c r="B20" s="812"/>
      <c r="C20" s="221"/>
      <c r="D20" s="221"/>
      <c r="E20" s="221"/>
      <c r="F20" s="221"/>
      <c r="G20" s="813"/>
      <c r="I20" s="812"/>
      <c r="J20" s="221"/>
      <c r="K20" s="221"/>
      <c r="L20" s="221"/>
      <c r="M20" s="221"/>
      <c r="N20" s="813"/>
    </row>
    <row r="21" spans="2:14" ht="18" customHeight="1">
      <c r="B21" s="812"/>
      <c r="C21" s="221"/>
      <c r="D21" s="221"/>
      <c r="E21" s="221"/>
      <c r="F21" s="221"/>
      <c r="G21" s="813"/>
      <c r="I21" s="812"/>
      <c r="J21" s="221"/>
      <c r="K21" s="221"/>
      <c r="L21" s="221"/>
      <c r="M21" s="221"/>
      <c r="N21" s="813"/>
    </row>
    <row r="22" spans="2:14" ht="18" customHeight="1">
      <c r="B22" s="812"/>
      <c r="C22" s="221"/>
      <c r="D22" s="221"/>
      <c r="E22" s="221"/>
      <c r="F22" s="221"/>
      <c r="G22" s="813"/>
      <c r="I22" s="812"/>
      <c r="J22" s="221"/>
      <c r="K22" s="221"/>
      <c r="L22" s="221"/>
      <c r="M22" s="221"/>
      <c r="N22" s="813"/>
    </row>
    <row r="23" spans="2:14" ht="18" customHeight="1" thickBot="1">
      <c r="B23" s="817"/>
      <c r="C23" s="818"/>
      <c r="D23" s="818"/>
      <c r="E23" s="818"/>
      <c r="F23" s="818"/>
      <c r="G23" s="819"/>
      <c r="I23" s="817"/>
      <c r="J23" s="818"/>
      <c r="K23" s="818"/>
      <c r="L23" s="818"/>
      <c r="M23" s="818"/>
      <c r="N23" s="819"/>
    </row>
    <row r="24" spans="2:14" ht="23.25" customHeight="1" thickTop="1">
      <c r="B24" s="782" t="s">
        <v>479</v>
      </c>
      <c r="I24" s="1128" t="s">
        <v>479</v>
      </c>
      <c r="J24" s="1128"/>
      <c r="K24" s="1128"/>
      <c r="L24" s="1128"/>
      <c r="M24" s="1128"/>
      <c r="N24" s="1128"/>
    </row>
  </sheetData>
  <sheetProtection password="CF4C" sheet="1" objects="1" scenarios="1"/>
  <mergeCells count="3">
    <mergeCell ref="B2:G2"/>
    <mergeCell ref="I2:N2"/>
    <mergeCell ref="I24:N24"/>
  </mergeCells>
  <printOptions horizontalCentered="1"/>
  <pageMargins left="0.19685039370078741" right="0.19685039370078741" top="0.59055118110236227" bottom="0.59055118110236227" header="0.39370078740157483" footer="0.39370078740157483"/>
  <pageSetup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rgb="FFFFC000"/>
    <pageSetUpPr fitToPage="1"/>
  </sheetPr>
  <dimension ref="B1:N37"/>
  <sheetViews>
    <sheetView workbookViewId="0">
      <selection activeCell="H19" sqref="H19"/>
    </sheetView>
  </sheetViews>
  <sheetFormatPr baseColWidth="10" defaultRowHeight="12.75"/>
  <cols>
    <col min="1" max="1" width="4.5703125" style="38" customWidth="1"/>
    <col min="2" max="2" width="51" style="38" customWidth="1"/>
    <col min="3" max="4" width="12.7109375" style="38" customWidth="1"/>
    <col min="5" max="5" width="17.140625" style="38" customWidth="1"/>
    <col min="6" max="6" width="11.42578125" style="38"/>
    <col min="7" max="7" width="11.5703125" style="38" bestFit="1" customWidth="1"/>
    <col min="8" max="8" width="11.42578125" style="38"/>
    <col min="9" max="9" width="4.5703125" style="38" customWidth="1"/>
    <col min="10" max="10" width="11.42578125" style="38"/>
    <col min="11" max="11" width="2.7109375" style="38" customWidth="1"/>
    <col min="12" max="12" width="38.42578125" style="38" customWidth="1"/>
    <col min="13" max="13" width="14.85546875" style="38" customWidth="1"/>
    <col min="14" max="14" width="14.140625" style="38" customWidth="1"/>
    <col min="15" max="16384" width="11.42578125" style="38"/>
  </cols>
  <sheetData>
    <row r="1" spans="2:14" ht="13.5" thickBot="1">
      <c r="B1" s="182"/>
      <c r="C1" s="183"/>
      <c r="D1" s="184"/>
      <c r="F1" s="224"/>
    </row>
    <row r="2" spans="2:14" ht="42" customHeight="1" thickTop="1" thickBot="1">
      <c r="B2" s="1129" t="s">
        <v>495</v>
      </c>
      <c r="C2" s="1130"/>
      <c r="D2" s="1130"/>
      <c r="E2" s="1131"/>
      <c r="M2" s="225"/>
      <c r="N2" s="226"/>
    </row>
    <row r="3" spans="2:14" ht="15" customHeight="1" thickTop="1">
      <c r="B3" s="227"/>
      <c r="C3" s="228"/>
      <c r="D3" s="228"/>
      <c r="E3" s="229"/>
      <c r="M3" s="225"/>
      <c r="N3" s="226"/>
    </row>
    <row r="4" spans="2:14" ht="15" customHeight="1">
      <c r="B4" s="230"/>
      <c r="C4" s="231"/>
      <c r="D4" s="231"/>
      <c r="E4" s="232"/>
      <c r="M4" s="225"/>
      <c r="N4" s="226"/>
    </row>
    <row r="5" spans="2:14" ht="15" customHeight="1">
      <c r="B5" s="230"/>
      <c r="C5" s="231"/>
      <c r="D5" s="231"/>
      <c r="E5" s="232"/>
      <c r="M5" s="225"/>
      <c r="N5" s="226"/>
    </row>
    <row r="6" spans="2:14" ht="15" customHeight="1">
      <c r="B6" s="230"/>
      <c r="C6" s="231"/>
      <c r="D6" s="231"/>
      <c r="E6" s="232"/>
    </row>
    <row r="7" spans="2:14" ht="15" customHeight="1">
      <c r="B7" s="230"/>
      <c r="C7" s="231"/>
      <c r="D7" s="231"/>
      <c r="E7" s="232"/>
    </row>
    <row r="8" spans="2:14" ht="15" customHeight="1">
      <c r="B8" s="230"/>
      <c r="C8" s="231"/>
      <c r="D8" s="231"/>
      <c r="E8" s="232"/>
      <c r="G8" s="233"/>
    </row>
    <row r="9" spans="2:14" ht="15" customHeight="1">
      <c r="B9" s="230"/>
      <c r="C9" s="231"/>
      <c r="D9" s="231"/>
      <c r="E9" s="232"/>
    </row>
    <row r="10" spans="2:14" ht="15" customHeight="1">
      <c r="B10" s="230"/>
      <c r="C10" s="231"/>
      <c r="D10" s="231"/>
      <c r="E10" s="232"/>
    </row>
    <row r="11" spans="2:14" ht="15" customHeight="1">
      <c r="B11" s="230"/>
      <c r="C11" s="231"/>
      <c r="D11" s="231"/>
      <c r="E11" s="232"/>
    </row>
    <row r="12" spans="2:14" ht="15" customHeight="1">
      <c r="B12" s="230"/>
      <c r="C12" s="231"/>
      <c r="D12" s="231"/>
      <c r="E12" s="232"/>
    </row>
    <row r="13" spans="2:14" ht="15" customHeight="1">
      <c r="B13" s="230"/>
      <c r="C13" s="231"/>
      <c r="D13" s="231"/>
      <c r="E13" s="232"/>
      <c r="G13" s="234"/>
    </row>
    <row r="14" spans="2:14" ht="15" customHeight="1">
      <c r="B14" s="230"/>
      <c r="C14" s="231"/>
      <c r="D14" s="231"/>
      <c r="E14" s="232"/>
    </row>
    <row r="15" spans="2:14" ht="15" customHeight="1">
      <c r="B15" s="230"/>
      <c r="C15" s="231"/>
      <c r="D15" s="231"/>
      <c r="E15" s="232"/>
    </row>
    <row r="16" spans="2:14" ht="15" customHeight="1">
      <c r="B16" s="230"/>
      <c r="C16" s="231"/>
      <c r="D16" s="231"/>
      <c r="E16" s="232"/>
    </row>
    <row r="17" spans="2:8" ht="15" customHeight="1">
      <c r="B17" s="230"/>
      <c r="C17" s="231"/>
      <c r="D17" s="231"/>
      <c r="E17" s="232"/>
      <c r="G17" s="234"/>
      <c r="H17" s="206"/>
    </row>
    <row r="18" spans="2:8" ht="15" customHeight="1">
      <c r="B18" s="230"/>
      <c r="C18" s="231"/>
      <c r="D18" s="231"/>
      <c r="E18" s="232"/>
    </row>
    <row r="19" spans="2:8" ht="15" customHeight="1">
      <c r="B19" s="230"/>
      <c r="C19" s="231"/>
      <c r="D19" s="231"/>
      <c r="E19" s="232"/>
    </row>
    <row r="20" spans="2:8" ht="15" customHeight="1">
      <c r="B20" s="230"/>
      <c r="C20" s="231"/>
      <c r="D20" s="231"/>
      <c r="E20" s="232"/>
    </row>
    <row r="21" spans="2:8" ht="15" customHeight="1">
      <c r="B21" s="230"/>
      <c r="C21" s="231"/>
      <c r="D21" s="231"/>
      <c r="E21" s="232"/>
    </row>
    <row r="22" spans="2:8" ht="15" customHeight="1">
      <c r="B22" s="230"/>
      <c r="C22" s="231"/>
      <c r="D22" s="231"/>
      <c r="E22" s="232"/>
    </row>
    <row r="23" spans="2:8" ht="15" customHeight="1">
      <c r="B23" s="230"/>
      <c r="C23" s="231"/>
      <c r="D23" s="231"/>
      <c r="E23" s="232"/>
    </row>
    <row r="24" spans="2:8" ht="24.75" customHeight="1" thickBot="1">
      <c r="B24" s="235"/>
      <c r="C24" s="236"/>
      <c r="D24" s="236"/>
      <c r="E24" s="237"/>
    </row>
    <row r="25" spans="2:8" ht="21.75" customHeight="1" thickTop="1">
      <c r="B25" s="1132" t="s">
        <v>496</v>
      </c>
      <c r="C25" s="1133"/>
      <c r="D25" s="1133"/>
      <c r="E25" s="1133"/>
    </row>
    <row r="36" spans="2:2">
      <c r="B36" s="38" t="s">
        <v>410</v>
      </c>
    </row>
    <row r="37" spans="2:2">
      <c r="B37" s="38" t="s">
        <v>65</v>
      </c>
    </row>
  </sheetData>
  <sheetProtection password="CF4C" sheet="1" objects="1" scenarios="1"/>
  <sortState ref="B3:D13">
    <sortCondition descending="1" ref="C3:C13"/>
  </sortState>
  <mergeCells count="2">
    <mergeCell ref="B2:E2"/>
    <mergeCell ref="B25:E25"/>
  </mergeCells>
  <printOptions horizontalCentered="1" verticalCentered="1"/>
  <pageMargins left="0.19685039370078741" right="0.19685039370078741" top="0.39370078740157483" bottom="0.39370078740157483" header="0" footer="0.19685039370078741"/>
  <pageSetup paperSize="119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tabColor rgb="FFFFC000"/>
  </sheetPr>
  <dimension ref="B1:L43"/>
  <sheetViews>
    <sheetView workbookViewId="0">
      <selection activeCell="L13" sqref="L13"/>
    </sheetView>
  </sheetViews>
  <sheetFormatPr baseColWidth="10" defaultRowHeight="12.75"/>
  <cols>
    <col min="1" max="1" width="4.7109375" style="4" customWidth="1"/>
    <col min="2" max="2" width="50.7109375" style="4" customWidth="1"/>
    <col min="3" max="4" width="11.42578125" style="4"/>
    <col min="5" max="5" width="8.7109375" style="4" customWidth="1"/>
    <col min="6" max="6" width="11.28515625" style="4" bestFit="1" customWidth="1"/>
    <col min="7" max="8" width="11.42578125" style="4"/>
    <col min="9" max="9" width="4.7109375" style="4" customWidth="1"/>
    <col min="10" max="16384" width="11.42578125" style="4"/>
  </cols>
  <sheetData>
    <row r="1" spans="2:12" s="38" customFormat="1" ht="13.5" thickBot="1"/>
    <row r="2" spans="2:12" ht="42" customHeight="1" thickTop="1" thickBot="1">
      <c r="B2" s="1129" t="s">
        <v>497</v>
      </c>
      <c r="C2" s="1130"/>
      <c r="D2" s="1130"/>
      <c r="E2" s="1130"/>
      <c r="F2" s="1130"/>
      <c r="G2" s="1131"/>
      <c r="H2" s="238"/>
    </row>
    <row r="3" spans="2:12" s="38" customFormat="1" ht="15" customHeight="1" thickTop="1">
      <c r="B3" s="227"/>
      <c r="C3" s="228"/>
      <c r="D3" s="228"/>
      <c r="E3" s="228"/>
      <c r="F3" s="228"/>
      <c r="G3" s="229"/>
      <c r="K3" s="225"/>
      <c r="L3" s="226"/>
    </row>
    <row r="4" spans="2:12" s="38" customFormat="1" ht="15" customHeight="1">
      <c r="B4" s="230"/>
      <c r="C4" s="231"/>
      <c r="D4" s="231"/>
      <c r="E4" s="231"/>
      <c r="F4" s="231"/>
      <c r="G4" s="232"/>
      <c r="K4" s="225"/>
      <c r="L4" s="226"/>
    </row>
    <row r="5" spans="2:12" s="38" customFormat="1" ht="15" customHeight="1">
      <c r="B5" s="230"/>
      <c r="C5" s="231"/>
      <c r="D5" s="231"/>
      <c r="E5" s="231"/>
      <c r="F5" s="231"/>
      <c r="G5" s="232"/>
      <c r="K5" s="225"/>
      <c r="L5" s="226"/>
    </row>
    <row r="6" spans="2:12" s="38" customFormat="1" ht="15" customHeight="1">
      <c r="B6" s="230"/>
      <c r="C6" s="231"/>
      <c r="D6" s="231"/>
      <c r="E6" s="231"/>
      <c r="F6" s="231"/>
      <c r="G6" s="232"/>
    </row>
    <row r="7" spans="2:12" s="38" customFormat="1" ht="15" customHeight="1">
      <c r="B7" s="230"/>
      <c r="C7" s="231"/>
      <c r="D7" s="231"/>
      <c r="E7" s="231"/>
      <c r="F7" s="231"/>
      <c r="G7" s="232"/>
    </row>
    <row r="8" spans="2:12" s="38" customFormat="1" ht="15" customHeight="1">
      <c r="B8" s="230"/>
      <c r="C8" s="231"/>
      <c r="D8" s="231"/>
      <c r="E8" s="231"/>
      <c r="F8" s="231"/>
      <c r="G8" s="232"/>
    </row>
    <row r="9" spans="2:12" s="38" customFormat="1" ht="15" customHeight="1">
      <c r="B9" s="230"/>
      <c r="C9" s="231"/>
      <c r="D9" s="231"/>
      <c r="E9" s="231"/>
      <c r="F9" s="231"/>
      <c r="G9" s="232"/>
    </row>
    <row r="10" spans="2:12" s="38" customFormat="1" ht="15" customHeight="1">
      <c r="B10" s="230"/>
      <c r="C10" s="231"/>
      <c r="D10" s="231"/>
      <c r="E10" s="231"/>
      <c r="F10" s="231"/>
      <c r="G10" s="232"/>
    </row>
    <row r="11" spans="2:12" s="38" customFormat="1" ht="15" customHeight="1">
      <c r="B11" s="230"/>
      <c r="C11" s="231"/>
      <c r="D11" s="231"/>
      <c r="E11" s="231"/>
      <c r="F11" s="231"/>
      <c r="G11" s="232"/>
    </row>
    <row r="12" spans="2:12" s="38" customFormat="1" ht="15" customHeight="1">
      <c r="B12" s="230"/>
      <c r="C12" s="231"/>
      <c r="D12" s="231"/>
      <c r="E12" s="231"/>
      <c r="F12" s="231"/>
      <c r="G12" s="232"/>
    </row>
    <row r="13" spans="2:12" s="38" customFormat="1" ht="15" customHeight="1">
      <c r="B13" s="230"/>
      <c r="C13" s="231"/>
      <c r="D13" s="231"/>
      <c r="E13" s="231"/>
      <c r="F13" s="231"/>
      <c r="G13" s="232"/>
    </row>
    <row r="14" spans="2:12" s="38" customFormat="1" ht="15" customHeight="1">
      <c r="B14" s="230"/>
      <c r="C14" s="231"/>
      <c r="D14" s="231"/>
      <c r="E14" s="231"/>
      <c r="F14" s="231"/>
      <c r="G14" s="232"/>
      <c r="H14" s="206"/>
    </row>
    <row r="15" spans="2:12" s="38" customFormat="1" ht="15" customHeight="1">
      <c r="B15" s="230"/>
      <c r="C15" s="231"/>
      <c r="D15" s="231"/>
      <c r="E15" s="231"/>
      <c r="F15" s="231"/>
      <c r="G15" s="232"/>
    </row>
    <row r="16" spans="2:12" s="38" customFormat="1" ht="15" customHeight="1">
      <c r="B16" s="230"/>
      <c r="C16" s="231"/>
      <c r="D16" s="231"/>
      <c r="E16" s="231"/>
      <c r="F16" s="231"/>
      <c r="G16" s="232"/>
    </row>
    <row r="17" spans="2:7" s="38" customFormat="1" ht="15" customHeight="1">
      <c r="B17" s="230"/>
      <c r="C17" s="231"/>
      <c r="D17" s="231"/>
      <c r="E17" s="231"/>
      <c r="F17" s="231"/>
      <c r="G17" s="232"/>
    </row>
    <row r="18" spans="2:7" s="38" customFormat="1" ht="15" customHeight="1">
      <c r="B18" s="230"/>
      <c r="C18" s="231"/>
      <c r="D18" s="231"/>
      <c r="E18" s="231"/>
      <c r="F18" s="231"/>
      <c r="G18" s="232"/>
    </row>
    <row r="19" spans="2:7" s="38" customFormat="1" ht="15" customHeight="1">
      <c r="B19" s="230"/>
      <c r="C19" s="231"/>
      <c r="D19" s="231"/>
      <c r="E19" s="231"/>
      <c r="F19" s="231"/>
      <c r="G19" s="232"/>
    </row>
    <row r="20" spans="2:7" s="38" customFormat="1" ht="15" customHeight="1">
      <c r="B20" s="230"/>
      <c r="C20" s="231"/>
      <c r="D20" s="231"/>
      <c r="E20" s="231"/>
      <c r="F20" s="231"/>
      <c r="G20" s="232"/>
    </row>
    <row r="21" spans="2:7" s="38" customFormat="1" ht="15" customHeight="1">
      <c r="B21" s="230"/>
      <c r="C21" s="231"/>
      <c r="D21" s="231"/>
      <c r="E21" s="231"/>
      <c r="F21" s="231"/>
      <c r="G21" s="232"/>
    </row>
    <row r="22" spans="2:7" s="38" customFormat="1" ht="15" customHeight="1">
      <c r="B22" s="230"/>
      <c r="C22" s="231"/>
      <c r="D22" s="231"/>
      <c r="E22" s="231"/>
      <c r="F22" s="231"/>
      <c r="G22" s="232"/>
    </row>
    <row r="23" spans="2:7" s="38" customFormat="1">
      <c r="B23" s="230"/>
      <c r="C23" s="231"/>
      <c r="D23" s="231"/>
      <c r="E23" s="231"/>
      <c r="F23" s="231"/>
      <c r="G23" s="232"/>
    </row>
    <row r="24" spans="2:7" s="38" customFormat="1" ht="13.5" thickBot="1">
      <c r="B24" s="235"/>
      <c r="C24" s="236"/>
      <c r="D24" s="236"/>
      <c r="E24" s="236"/>
      <c r="F24" s="236"/>
      <c r="G24" s="237"/>
    </row>
    <row r="25" spans="2:7" ht="21.75" customHeight="1" thickTop="1">
      <c r="B25" s="1134" t="s">
        <v>498</v>
      </c>
      <c r="C25" s="1134"/>
      <c r="D25" s="1134"/>
      <c r="E25" s="1134"/>
      <c r="F25" s="1134"/>
      <c r="G25" s="1134"/>
    </row>
    <row r="34" spans="2:4">
      <c r="B34" s="18"/>
      <c r="C34" s="21"/>
      <c r="D34" s="19"/>
    </row>
    <row r="35" spans="2:4">
      <c r="B35" s="18"/>
      <c r="C35" s="21"/>
      <c r="D35" s="19"/>
    </row>
    <row r="36" spans="2:4">
      <c r="B36" s="18"/>
      <c r="C36" s="21"/>
      <c r="D36" s="19"/>
    </row>
    <row r="37" spans="2:4">
      <c r="B37" s="18"/>
      <c r="C37" s="21"/>
      <c r="D37" s="19"/>
    </row>
    <row r="38" spans="2:4">
      <c r="B38" s="18"/>
      <c r="C38" s="21"/>
      <c r="D38" s="19"/>
    </row>
    <row r="39" spans="2:4">
      <c r="B39" s="18"/>
      <c r="C39" s="21"/>
      <c r="D39" s="19"/>
    </row>
    <row r="43" spans="2:4">
      <c r="B43" s="29"/>
    </row>
  </sheetData>
  <sheetProtection password="CF4C" sheet="1" objects="1" scenarios="1"/>
  <sortState ref="B3:D10">
    <sortCondition descending="1" ref="C3:C10"/>
  </sortState>
  <mergeCells count="2">
    <mergeCell ref="B2:G2"/>
    <mergeCell ref="B25:G25"/>
  </mergeCells>
  <phoneticPr fontId="11" type="noConversion"/>
  <printOptions horizontalCentered="1" verticalCentered="1"/>
  <pageMargins left="0.19685039370078741" right="0.19685039370078741" top="0.59055118110236227" bottom="0.59055118110236227" header="0" footer="0.39370078740157483"/>
  <pageSetup orientation="landscape" horizontalDpi="1200" verticalDpi="12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 enableFormatConditionsCalculation="0">
    <tabColor rgb="FFFFC000"/>
  </sheetPr>
  <dimension ref="A1:G48"/>
  <sheetViews>
    <sheetView workbookViewId="0">
      <selection activeCell="H19" sqref="H19"/>
    </sheetView>
  </sheetViews>
  <sheetFormatPr baseColWidth="10" defaultRowHeight="12.75"/>
  <cols>
    <col min="1" max="1" width="2.7109375" style="4" customWidth="1"/>
    <col min="2" max="2" width="21.7109375" style="4" customWidth="1"/>
    <col min="3" max="4" width="15.28515625" style="4" customWidth="1"/>
    <col min="5" max="5" width="15.85546875" style="4" customWidth="1"/>
    <col min="6" max="6" width="2.7109375" style="4" customWidth="1"/>
    <col min="7" max="16384" width="11.42578125" style="4"/>
  </cols>
  <sheetData>
    <row r="1" spans="1:6" s="6" customFormat="1" ht="18" thickBot="1">
      <c r="A1" s="300"/>
      <c r="B1" s="298"/>
      <c r="C1" s="299"/>
      <c r="D1" s="299"/>
      <c r="E1" s="299"/>
      <c r="F1" s="300"/>
    </row>
    <row r="2" spans="1:6" ht="42" customHeight="1" thickBot="1">
      <c r="A2" s="301"/>
      <c r="B2" s="1135" t="s">
        <v>431</v>
      </c>
      <c r="C2" s="1136"/>
      <c r="D2" s="1136"/>
      <c r="E2" s="1137"/>
      <c r="F2" s="302"/>
    </row>
    <row r="3" spans="1:6" ht="21" customHeight="1" thickBot="1">
      <c r="A3" s="302"/>
      <c r="B3" s="468" t="s">
        <v>72</v>
      </c>
      <c r="C3" s="468" t="s">
        <v>86</v>
      </c>
      <c r="D3" s="468" t="s">
        <v>87</v>
      </c>
      <c r="E3" s="468" t="s">
        <v>106</v>
      </c>
      <c r="F3" s="302"/>
    </row>
    <row r="4" spans="1:6" ht="15.95" customHeight="1" thickBot="1">
      <c r="A4" s="302"/>
      <c r="B4" s="466" t="s">
        <v>2</v>
      </c>
      <c r="C4" s="614">
        <v>620.55993992774336</v>
      </c>
      <c r="D4" s="614">
        <v>40.418194619999994</v>
      </c>
      <c r="E4" s="820">
        <v>660.97813454774337</v>
      </c>
      <c r="F4" s="302"/>
    </row>
    <row r="5" spans="1:6" ht="15.95" customHeight="1" thickBot="1">
      <c r="A5" s="302"/>
      <c r="B5" s="467" t="s">
        <v>3</v>
      </c>
      <c r="C5" s="616">
        <v>514.27550666165735</v>
      </c>
      <c r="D5" s="616">
        <v>42.277084789999996</v>
      </c>
      <c r="E5" s="820">
        <v>556.55259145165735</v>
      </c>
      <c r="F5" s="302"/>
    </row>
    <row r="6" spans="1:6" ht="15.95" customHeight="1" thickBot="1">
      <c r="A6" s="302"/>
      <c r="B6" s="466" t="s">
        <v>4</v>
      </c>
      <c r="C6" s="614">
        <v>207.25624312834063</v>
      </c>
      <c r="D6" s="614">
        <v>87.461465530454987</v>
      </c>
      <c r="E6" s="820">
        <v>294.71770865879563</v>
      </c>
      <c r="F6" s="302"/>
    </row>
    <row r="7" spans="1:6" ht="15.95" customHeight="1" thickBot="1">
      <c r="A7" s="302"/>
      <c r="B7" s="467" t="s">
        <v>5</v>
      </c>
      <c r="C7" s="616">
        <v>414.45353477028624</v>
      </c>
      <c r="D7" s="616">
        <v>124.81107694999999</v>
      </c>
      <c r="E7" s="820">
        <v>539.26461172028621</v>
      </c>
      <c r="F7" s="302"/>
    </row>
    <row r="8" spans="1:6" ht="15.95" customHeight="1" thickBot="1">
      <c r="A8" s="302"/>
      <c r="B8" s="466" t="s">
        <v>7</v>
      </c>
      <c r="C8" s="614">
        <v>416.78538119493157</v>
      </c>
      <c r="D8" s="614">
        <v>179.21221217000002</v>
      </c>
      <c r="E8" s="820">
        <v>595.99759336493162</v>
      </c>
      <c r="F8" s="302"/>
    </row>
    <row r="9" spans="1:6" ht="15.95" customHeight="1" thickBot="1">
      <c r="A9" s="302"/>
      <c r="B9" s="467" t="s">
        <v>8</v>
      </c>
      <c r="C9" s="616">
        <v>841.18323118477019</v>
      </c>
      <c r="D9" s="616">
        <v>167.37571931000002</v>
      </c>
      <c r="E9" s="820">
        <v>1008.5589504947702</v>
      </c>
      <c r="F9" s="302"/>
    </row>
    <row r="10" spans="1:6" ht="15.95" customHeight="1" thickBot="1">
      <c r="A10" s="302"/>
      <c r="B10" s="466" t="s">
        <v>67</v>
      </c>
      <c r="C10" s="614">
        <v>412.20660859262921</v>
      </c>
      <c r="D10" s="614">
        <v>41.674248790429999</v>
      </c>
      <c r="E10" s="820">
        <v>453.88085738305921</v>
      </c>
      <c r="F10" s="302"/>
    </row>
    <row r="11" spans="1:6" ht="15.95" customHeight="1" thickBot="1">
      <c r="A11" s="302"/>
      <c r="B11" s="467" t="s">
        <v>6</v>
      </c>
      <c r="C11" s="616">
        <v>257.42814021852803</v>
      </c>
      <c r="D11" s="616">
        <v>46.795963180000001</v>
      </c>
      <c r="E11" s="820">
        <v>304.22410339852803</v>
      </c>
      <c r="F11" s="302"/>
    </row>
    <row r="12" spans="1:6" ht="15.95" customHeight="1" thickBot="1">
      <c r="A12" s="302"/>
      <c r="B12" s="466" t="s">
        <v>9</v>
      </c>
      <c r="C12" s="614">
        <v>2977.1905309262538</v>
      </c>
      <c r="D12" s="614">
        <v>0</v>
      </c>
      <c r="E12" s="820">
        <v>2977.1905309262538</v>
      </c>
      <c r="F12" s="302"/>
    </row>
    <row r="13" spans="1:6" ht="15.95" customHeight="1" thickBot="1">
      <c r="A13" s="302"/>
      <c r="B13" s="467" t="s">
        <v>10</v>
      </c>
      <c r="C13" s="616">
        <v>530.94783983651348</v>
      </c>
      <c r="D13" s="616">
        <v>294.48768104020002</v>
      </c>
      <c r="E13" s="820">
        <v>825.43552087671355</v>
      </c>
      <c r="F13" s="302"/>
    </row>
    <row r="14" spans="1:6" ht="15.95" customHeight="1" thickBot="1">
      <c r="A14" s="302"/>
      <c r="B14" s="466" t="s">
        <v>11</v>
      </c>
      <c r="C14" s="614">
        <v>744.90391162668254</v>
      </c>
      <c r="D14" s="614">
        <v>138.56592454001498</v>
      </c>
      <c r="E14" s="820">
        <v>883.46983616669752</v>
      </c>
      <c r="F14" s="302"/>
    </row>
    <row r="15" spans="1:6" ht="15.95" customHeight="1" thickBot="1">
      <c r="A15" s="302"/>
      <c r="B15" s="467" t="s">
        <v>12</v>
      </c>
      <c r="C15" s="616">
        <v>1434.05353265197</v>
      </c>
      <c r="D15" s="616">
        <v>438.17090698999999</v>
      </c>
      <c r="E15" s="820">
        <v>1872.2244396419701</v>
      </c>
      <c r="F15" s="302"/>
    </row>
    <row r="16" spans="1:6" ht="15.95" customHeight="1" thickBot="1">
      <c r="A16" s="302"/>
      <c r="B16" s="466" t="s">
        <v>13</v>
      </c>
      <c r="C16" s="614">
        <v>278.83774961699459</v>
      </c>
      <c r="D16" s="614">
        <v>254.60663121999997</v>
      </c>
      <c r="E16" s="820">
        <v>533.44438083699458</v>
      </c>
      <c r="F16" s="302"/>
    </row>
    <row r="17" spans="1:7" ht="15.95" customHeight="1" thickBot="1">
      <c r="A17" s="302"/>
      <c r="B17" s="467" t="s">
        <v>14</v>
      </c>
      <c r="C17" s="616">
        <v>2603.208366488434</v>
      </c>
      <c r="D17" s="616">
        <v>94.068565560007769</v>
      </c>
      <c r="E17" s="820">
        <v>2697.2769320484417</v>
      </c>
      <c r="F17" s="302"/>
    </row>
    <row r="18" spans="1:7" ht="15.95" customHeight="1" thickBot="1">
      <c r="A18" s="302"/>
      <c r="B18" s="466" t="s">
        <v>15</v>
      </c>
      <c r="C18" s="614">
        <v>1630.7369297605558</v>
      </c>
      <c r="D18" s="614">
        <v>215.94828178998821</v>
      </c>
      <c r="E18" s="820">
        <v>1846.685211550544</v>
      </c>
      <c r="F18" s="302"/>
    </row>
    <row r="19" spans="1:7" ht="15.95" customHeight="1" thickBot="1">
      <c r="A19" s="302"/>
      <c r="B19" s="467" t="s">
        <v>68</v>
      </c>
      <c r="C19" s="616">
        <v>349.65745179896004</v>
      </c>
      <c r="D19" s="616">
        <v>68.179838940035353</v>
      </c>
      <c r="E19" s="820">
        <v>417.83729073899542</v>
      </c>
      <c r="F19" s="302"/>
    </row>
    <row r="20" spans="1:7" ht="15.95" customHeight="1" thickBot="1">
      <c r="A20" s="302"/>
      <c r="B20" s="466" t="s">
        <v>16</v>
      </c>
      <c r="C20" s="614">
        <v>423.42941135469852</v>
      </c>
      <c r="D20" s="614">
        <v>76.700928149999996</v>
      </c>
      <c r="E20" s="820">
        <v>500.1303395046985</v>
      </c>
      <c r="F20" s="302"/>
    </row>
    <row r="21" spans="1:7" ht="15.95" customHeight="1" thickBot="1">
      <c r="A21" s="302"/>
      <c r="B21" s="467" t="s">
        <v>17</v>
      </c>
      <c r="C21" s="616">
        <v>335.15955265868729</v>
      </c>
      <c r="D21" s="616">
        <v>116.44317258982444</v>
      </c>
      <c r="E21" s="820">
        <v>451.60272524851172</v>
      </c>
      <c r="F21" s="302"/>
    </row>
    <row r="22" spans="1:7" ht="15.95" customHeight="1" thickBot="1">
      <c r="A22" s="302"/>
      <c r="B22" s="466" t="s">
        <v>18</v>
      </c>
      <c r="C22" s="614">
        <v>1149.9421360314016</v>
      </c>
      <c r="D22" s="614">
        <v>88.389408939999996</v>
      </c>
      <c r="E22" s="820">
        <v>1238.3315449714016</v>
      </c>
      <c r="F22" s="302"/>
    </row>
    <row r="23" spans="1:7" ht="15.95" customHeight="1" thickBot="1">
      <c r="A23" s="302"/>
      <c r="B23" s="467" t="s">
        <v>19</v>
      </c>
      <c r="C23" s="616">
        <v>134.94680495690841</v>
      </c>
      <c r="D23" s="616">
        <v>250.36608314004263</v>
      </c>
      <c r="E23" s="820">
        <v>385.31288809695104</v>
      </c>
      <c r="F23" s="302"/>
    </row>
    <row r="24" spans="1:7" ht="15.95" customHeight="1" thickBot="1">
      <c r="A24" s="302"/>
      <c r="B24" s="466" t="s">
        <v>29</v>
      </c>
      <c r="C24" s="614">
        <v>679.1455802346544</v>
      </c>
      <c r="D24" s="614">
        <v>154.59194981995046</v>
      </c>
      <c r="E24" s="820">
        <v>833.7375300546048</v>
      </c>
      <c r="F24" s="302"/>
    </row>
    <row r="25" spans="1:7" ht="15.95" customHeight="1" thickBot="1">
      <c r="A25" s="302"/>
      <c r="B25" s="467" t="s">
        <v>69</v>
      </c>
      <c r="C25" s="616">
        <v>366.23761839037093</v>
      </c>
      <c r="D25" s="616">
        <v>337.82028922895023</v>
      </c>
      <c r="E25" s="820">
        <v>704.05790761932121</v>
      </c>
      <c r="F25" s="302"/>
    </row>
    <row r="26" spans="1:7" ht="15.95" customHeight="1" thickBot="1">
      <c r="A26" s="302"/>
      <c r="B26" s="466" t="s">
        <v>20</v>
      </c>
      <c r="C26" s="614">
        <v>497.5927933206267</v>
      </c>
      <c r="D26" s="614">
        <v>123.56443249000576</v>
      </c>
      <c r="E26" s="820">
        <v>621.15722581063244</v>
      </c>
      <c r="F26" s="302"/>
      <c r="G26" s="1006"/>
    </row>
    <row r="27" spans="1:7" ht="15.95" customHeight="1" thickBot="1">
      <c r="A27" s="302"/>
      <c r="B27" s="467" t="s">
        <v>21</v>
      </c>
      <c r="C27" s="616">
        <v>1494.082291755378</v>
      </c>
      <c r="D27" s="616">
        <v>87.743821820000008</v>
      </c>
      <c r="E27" s="820">
        <v>1581.826113575378</v>
      </c>
      <c r="F27" s="302"/>
    </row>
    <row r="28" spans="1:7" ht="15.95" customHeight="1" thickBot="1">
      <c r="A28" s="302"/>
      <c r="B28" s="466" t="s">
        <v>22</v>
      </c>
      <c r="C28" s="614">
        <v>671.11240256276687</v>
      </c>
      <c r="D28" s="614">
        <v>160.48916253850001</v>
      </c>
      <c r="E28" s="820">
        <v>831.60156510126694</v>
      </c>
      <c r="F28" s="302"/>
    </row>
    <row r="29" spans="1:7" ht="15.95" customHeight="1" thickBot="1">
      <c r="A29" s="302"/>
      <c r="B29" s="467" t="s">
        <v>30</v>
      </c>
      <c r="C29" s="616">
        <v>353.88297181958563</v>
      </c>
      <c r="D29" s="616">
        <v>121.10555957787832</v>
      </c>
      <c r="E29" s="820">
        <v>474.98853139746393</v>
      </c>
      <c r="F29" s="302"/>
    </row>
    <row r="30" spans="1:7" ht="15.95" customHeight="1" thickBot="1">
      <c r="A30" s="302"/>
      <c r="B30" s="466" t="s">
        <v>23</v>
      </c>
      <c r="C30" s="614">
        <v>519.91845205242225</v>
      </c>
      <c r="D30" s="614">
        <v>102.7613068</v>
      </c>
      <c r="E30" s="820">
        <v>622.67975885242231</v>
      </c>
      <c r="F30" s="302"/>
    </row>
    <row r="31" spans="1:7" ht="15.95" customHeight="1" thickBot="1">
      <c r="A31" s="302"/>
      <c r="B31" s="467" t="s">
        <v>24</v>
      </c>
      <c r="C31" s="616">
        <v>1014.6809831670489</v>
      </c>
      <c r="D31" s="616">
        <v>64.643042480000005</v>
      </c>
      <c r="E31" s="820">
        <v>1079.324025647049</v>
      </c>
      <c r="F31" s="302"/>
    </row>
    <row r="32" spans="1:7" ht="15.95" customHeight="1" thickBot="1">
      <c r="A32" s="302"/>
      <c r="B32" s="466" t="s">
        <v>25</v>
      </c>
      <c r="C32" s="614">
        <v>83.239966399570108</v>
      </c>
      <c r="D32" s="614">
        <v>34.979955810043727</v>
      </c>
      <c r="E32" s="820">
        <v>118.21992220961383</v>
      </c>
      <c r="F32" s="302"/>
    </row>
    <row r="33" spans="1:6" ht="15.95" customHeight="1" thickBot="1">
      <c r="A33" s="302"/>
      <c r="B33" s="467" t="s">
        <v>26</v>
      </c>
      <c r="C33" s="616">
        <v>1018.3695901781389</v>
      </c>
      <c r="D33" s="616">
        <v>372.17165951999419</v>
      </c>
      <c r="E33" s="820">
        <v>1390.541249698133</v>
      </c>
      <c r="F33" s="302"/>
    </row>
    <row r="34" spans="1:6" ht="15.95" customHeight="1" thickBot="1">
      <c r="A34" s="302"/>
      <c r="B34" s="466" t="s">
        <v>27</v>
      </c>
      <c r="C34" s="614">
        <v>266.64450065917305</v>
      </c>
      <c r="D34" s="614">
        <v>169.40662242999997</v>
      </c>
      <c r="E34" s="820">
        <v>436.05112308917302</v>
      </c>
      <c r="F34" s="302"/>
    </row>
    <row r="35" spans="1:6" ht="15.95" customHeight="1" thickBot="1">
      <c r="A35" s="302"/>
      <c r="B35" s="467" t="s">
        <v>28</v>
      </c>
      <c r="C35" s="616">
        <v>4006.3043498012671</v>
      </c>
      <c r="D35" s="616">
        <v>90.287862690047589</v>
      </c>
      <c r="E35" s="820">
        <v>4096.592212491315</v>
      </c>
      <c r="F35" s="302"/>
    </row>
    <row r="36" spans="1:6" ht="15.95" customHeight="1" thickBot="1">
      <c r="A36" s="302"/>
      <c r="B36" s="466" t="s">
        <v>315</v>
      </c>
      <c r="C36" s="614">
        <v>6511.6180969999996</v>
      </c>
      <c r="D36" s="614">
        <v>0</v>
      </c>
      <c r="E36" s="820">
        <v>6511.6180969999996</v>
      </c>
      <c r="F36" s="302"/>
    </row>
    <row r="37" spans="1:6" ht="15.95" customHeight="1" thickBot="1">
      <c r="A37" s="302"/>
      <c r="B37" s="467" t="s">
        <v>41</v>
      </c>
      <c r="C37" s="616">
        <v>2156.4586187647014</v>
      </c>
      <c r="D37" s="616">
        <v>0.24360000000000001</v>
      </c>
      <c r="E37" s="820">
        <v>2156.7022187647012</v>
      </c>
      <c r="F37" s="302"/>
    </row>
    <row r="38" spans="1:6" ht="18" customHeight="1" thickBot="1">
      <c r="A38" s="302"/>
      <c r="B38" s="779" t="s">
        <v>106</v>
      </c>
      <c r="C38" s="820">
        <v>35916.451019492648</v>
      </c>
      <c r="D38" s="820">
        <v>4585.7626534463689</v>
      </c>
      <c r="E38" s="820">
        <v>40502.213672939019</v>
      </c>
      <c r="F38" s="302"/>
    </row>
    <row r="39" spans="1:6" ht="36.75" customHeight="1">
      <c r="A39" s="302"/>
      <c r="B39" s="1083" t="s">
        <v>409</v>
      </c>
      <c r="C39" s="1083"/>
      <c r="D39" s="1083"/>
      <c r="E39" s="1083"/>
      <c r="F39" s="307"/>
    </row>
    <row r="40" spans="1:6">
      <c r="A40" s="302"/>
      <c r="B40" s="308"/>
      <c r="C40" s="302"/>
      <c r="D40" s="302"/>
      <c r="E40" s="302"/>
      <c r="F40" s="302"/>
    </row>
    <row r="44" spans="1:6" ht="12" customHeight="1">
      <c r="B44" s="1138"/>
      <c r="C44" s="1138"/>
      <c r="D44" s="1138"/>
      <c r="E44" s="1138"/>
      <c r="F44" s="22"/>
    </row>
    <row r="47" spans="1:6">
      <c r="C47" s="212"/>
      <c r="D47" s="213"/>
    </row>
    <row r="48" spans="1:6">
      <c r="C48" s="213"/>
    </row>
  </sheetData>
  <sheetProtection password="CF4C" sheet="1" objects="1" scenarios="1"/>
  <mergeCells count="3">
    <mergeCell ref="B2:E2"/>
    <mergeCell ref="B44:E44"/>
    <mergeCell ref="B39:E39"/>
  </mergeCells>
  <phoneticPr fontId="11" type="noConversion"/>
  <printOptions horizontalCentered="1"/>
  <pageMargins left="0.19685039370078741" right="0.19685039370078741" top="0.59055118110236227" bottom="0.59055118110236227" header="0.39370078740157483" footer="0.59055118110236227"/>
  <pageSetup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 enableFormatConditionsCalculation="0">
    <tabColor rgb="FFFFC000"/>
  </sheetPr>
  <dimension ref="A1:H49"/>
  <sheetViews>
    <sheetView workbookViewId="0"/>
  </sheetViews>
  <sheetFormatPr baseColWidth="10" defaultRowHeight="12.75"/>
  <cols>
    <col min="1" max="1" width="1.7109375" style="4" customWidth="1"/>
    <col min="2" max="2" width="9.7109375" style="4" customWidth="1"/>
    <col min="3" max="3" width="14.5703125" style="4" customWidth="1"/>
    <col min="4" max="4" width="14.7109375" style="4" customWidth="1"/>
    <col min="5" max="5" width="15.85546875" style="4" customWidth="1"/>
    <col min="6" max="6" width="1.7109375" style="4" customWidth="1"/>
    <col min="7" max="7" width="11.42578125" style="4"/>
    <col min="8" max="8" width="4.7109375" style="4" bestFit="1" customWidth="1"/>
    <col min="9" max="9" width="12" style="4" bestFit="1" customWidth="1"/>
    <col min="10" max="16384" width="11.42578125" style="4"/>
  </cols>
  <sheetData>
    <row r="1" spans="1:8" s="6" customFormat="1" ht="12" customHeight="1" thickBot="1">
      <c r="A1" s="297"/>
      <c r="B1" s="298"/>
      <c r="C1" s="299"/>
      <c r="D1" s="299"/>
      <c r="E1" s="299"/>
      <c r="F1" s="300"/>
    </row>
    <row r="2" spans="1:8" ht="42" customHeight="1" thickBot="1">
      <c r="A2" s="301"/>
      <c r="B2" s="1135" t="s">
        <v>499</v>
      </c>
      <c r="C2" s="1136"/>
      <c r="D2" s="1136"/>
      <c r="E2" s="1137"/>
      <c r="F2" s="302"/>
    </row>
    <row r="3" spans="1:8" ht="30" customHeight="1" thickBot="1">
      <c r="A3" s="303"/>
      <c r="B3" s="468" t="s">
        <v>77</v>
      </c>
      <c r="C3" s="468" t="s">
        <v>256</v>
      </c>
      <c r="D3" s="468" t="s">
        <v>257</v>
      </c>
      <c r="E3" s="468" t="s">
        <v>106</v>
      </c>
      <c r="F3" s="302"/>
    </row>
    <row r="4" spans="1:8" ht="18" customHeight="1" thickBot="1">
      <c r="A4" s="303"/>
      <c r="B4" s="202">
        <v>1997</v>
      </c>
      <c r="C4" s="614">
        <v>1974.991</v>
      </c>
      <c r="D4" s="614">
        <v>434.99650000000003</v>
      </c>
      <c r="E4" s="820">
        <v>2409.9875000000002</v>
      </c>
      <c r="F4" s="304"/>
      <c r="H4" s="207"/>
    </row>
    <row r="5" spans="1:8" ht="18" customHeight="1" thickBot="1">
      <c r="A5" s="303"/>
      <c r="B5" s="203">
        <v>1998</v>
      </c>
      <c r="C5" s="616">
        <v>1940.1135999999999</v>
      </c>
      <c r="D5" s="616">
        <v>669.7876</v>
      </c>
      <c r="E5" s="820">
        <v>2609.9011999999998</v>
      </c>
      <c r="F5" s="304"/>
      <c r="H5" s="207"/>
    </row>
    <row r="6" spans="1:8" ht="18" customHeight="1" thickBot="1">
      <c r="A6" s="303"/>
      <c r="B6" s="202">
        <v>1999</v>
      </c>
      <c r="C6" s="614">
        <v>1887.1573000000001</v>
      </c>
      <c r="D6" s="614">
        <v>854.08709999999996</v>
      </c>
      <c r="E6" s="820">
        <v>2741.2444</v>
      </c>
      <c r="F6" s="304"/>
      <c r="H6" s="207"/>
    </row>
    <row r="7" spans="1:8" ht="18" customHeight="1" thickBot="1">
      <c r="A7" s="303"/>
      <c r="B7" s="203">
        <v>2000</v>
      </c>
      <c r="C7" s="616">
        <v>2788.1819999999998</v>
      </c>
      <c r="D7" s="616">
        <v>1123.4656</v>
      </c>
      <c r="E7" s="820">
        <v>3911.6475999999998</v>
      </c>
      <c r="F7" s="304"/>
      <c r="H7" s="207"/>
    </row>
    <row r="8" spans="1:8" ht="18" customHeight="1" thickBot="1">
      <c r="A8" s="303"/>
      <c r="B8" s="202">
        <v>2001</v>
      </c>
      <c r="C8" s="614">
        <v>1876.9827</v>
      </c>
      <c r="D8" s="614">
        <v>848.54349999999999</v>
      </c>
      <c r="E8" s="820">
        <v>2725.5262000000002</v>
      </c>
      <c r="F8" s="304"/>
      <c r="H8" s="207"/>
    </row>
    <row r="9" spans="1:8" ht="18" customHeight="1" thickBot="1">
      <c r="A9" s="303"/>
      <c r="B9" s="203">
        <v>2002</v>
      </c>
      <c r="C9" s="616">
        <v>9097.2520000000004</v>
      </c>
      <c r="D9" s="616">
        <v>1321.912</v>
      </c>
      <c r="E9" s="820">
        <v>10419.164000000001</v>
      </c>
      <c r="F9" s="304"/>
      <c r="H9" s="207"/>
    </row>
    <row r="10" spans="1:8" ht="18" customHeight="1" thickBot="1">
      <c r="A10" s="303"/>
      <c r="B10" s="202">
        <v>2003</v>
      </c>
      <c r="C10" s="614">
        <v>10867.325999999999</v>
      </c>
      <c r="D10" s="614">
        <v>1566.1569999999999</v>
      </c>
      <c r="E10" s="820">
        <v>12433.482999999998</v>
      </c>
      <c r="F10" s="304"/>
      <c r="H10" s="207"/>
    </row>
    <row r="11" spans="1:8" ht="18" customHeight="1" thickBot="1">
      <c r="A11" s="303"/>
      <c r="B11" s="203">
        <v>2004</v>
      </c>
      <c r="C11" s="616">
        <v>12320.18</v>
      </c>
      <c r="D11" s="616">
        <v>1169.184</v>
      </c>
      <c r="E11" s="820">
        <v>13489.364</v>
      </c>
      <c r="F11" s="304"/>
      <c r="H11" s="207"/>
    </row>
    <row r="12" spans="1:8" ht="18" customHeight="1" thickBot="1">
      <c r="A12" s="303"/>
      <c r="B12" s="202">
        <v>2005</v>
      </c>
      <c r="C12" s="614">
        <v>19599.440120982938</v>
      </c>
      <c r="D12" s="614">
        <v>2007.9082863050003</v>
      </c>
      <c r="E12" s="820">
        <v>21607.348407287936</v>
      </c>
      <c r="F12" s="304"/>
      <c r="H12" s="207"/>
    </row>
    <row r="13" spans="1:8" ht="18" customHeight="1" thickBot="1">
      <c r="A13" s="303"/>
      <c r="B13" s="203">
        <v>2006</v>
      </c>
      <c r="C13" s="616">
        <v>13782.5</v>
      </c>
      <c r="D13" s="616">
        <v>1946</v>
      </c>
      <c r="E13" s="820">
        <v>15728.5</v>
      </c>
      <c r="F13" s="304"/>
      <c r="H13" s="207"/>
    </row>
    <row r="14" spans="1:8" ht="18" customHeight="1" thickBot="1">
      <c r="A14" s="303"/>
      <c r="B14" s="202">
        <v>2007</v>
      </c>
      <c r="C14" s="614">
        <v>16938.290291944038</v>
      </c>
      <c r="D14" s="614">
        <v>4579.0970979549611</v>
      </c>
      <c r="E14" s="820">
        <v>21517.387389898999</v>
      </c>
      <c r="F14" s="304"/>
      <c r="H14" s="207"/>
    </row>
    <row r="15" spans="1:8" ht="18" customHeight="1" thickBot="1">
      <c r="A15" s="303"/>
      <c r="B15" s="203">
        <v>2008</v>
      </c>
      <c r="C15" s="616">
        <v>21300.5</v>
      </c>
      <c r="D15" s="616">
        <v>5019.3</v>
      </c>
      <c r="E15" s="820">
        <v>26319.8</v>
      </c>
      <c r="F15" s="304"/>
      <c r="H15" s="207"/>
    </row>
    <row r="16" spans="1:8" ht="18" customHeight="1" thickBot="1">
      <c r="A16" s="303"/>
      <c r="B16" s="202">
        <v>2009</v>
      </c>
      <c r="C16" s="614">
        <v>24586.912370809467</v>
      </c>
      <c r="D16" s="614">
        <v>5660.0444509414365</v>
      </c>
      <c r="E16" s="820">
        <v>30246.956821750904</v>
      </c>
      <c r="F16" s="304"/>
      <c r="H16" s="207"/>
    </row>
    <row r="17" spans="1:8" ht="18" customHeight="1" thickBot="1">
      <c r="A17" s="303"/>
      <c r="B17" s="203">
        <v>2010</v>
      </c>
      <c r="C17" s="616">
        <v>25066.656037902085</v>
      </c>
      <c r="D17" s="616">
        <v>6434.3803805853668</v>
      </c>
      <c r="E17" s="820">
        <v>31501.036418487452</v>
      </c>
      <c r="F17" s="304"/>
      <c r="H17" s="207"/>
    </row>
    <row r="18" spans="1:8" ht="18" customHeight="1" thickBot="1">
      <c r="A18" s="303"/>
      <c r="B18" s="203">
        <v>2011</v>
      </c>
      <c r="C18" s="616">
        <v>31129.046200039771</v>
      </c>
      <c r="D18" s="616">
        <v>6345.899745944299</v>
      </c>
      <c r="E18" s="820">
        <v>37474.945945984073</v>
      </c>
      <c r="F18" s="304"/>
      <c r="H18" s="207"/>
    </row>
    <row r="19" spans="1:8" ht="18" customHeight="1" thickBot="1">
      <c r="A19" s="303"/>
      <c r="B19" s="204">
        <v>2012</v>
      </c>
      <c r="C19" s="615">
        <v>35916.451019492648</v>
      </c>
      <c r="D19" s="615">
        <v>4585.7626534463689</v>
      </c>
      <c r="E19" s="820">
        <v>40502.213672939019</v>
      </c>
      <c r="F19" s="304"/>
      <c r="H19" s="207"/>
    </row>
    <row r="20" spans="1:8" ht="45" customHeight="1">
      <c r="A20" s="302"/>
      <c r="B20" s="1083" t="s">
        <v>408</v>
      </c>
      <c r="C20" s="1083"/>
      <c r="D20" s="1083"/>
      <c r="E20" s="1083"/>
      <c r="F20" s="309"/>
      <c r="G20" s="214"/>
    </row>
    <row r="21" spans="1:8">
      <c r="A21" s="302"/>
      <c r="B21" s="302"/>
      <c r="C21" s="302"/>
      <c r="D21" s="302"/>
      <c r="E21" s="302"/>
      <c r="F21" s="302"/>
    </row>
    <row r="24" spans="1:8">
      <c r="B24" s="57"/>
    </row>
    <row r="31" spans="1:8">
      <c r="B31" s="57"/>
    </row>
    <row r="34" spans="2:2">
      <c r="B34" s="58"/>
    </row>
    <row r="42" spans="2:2">
      <c r="B42" s="58"/>
    </row>
    <row r="49" spans="2:2">
      <c r="B49" s="25"/>
    </row>
  </sheetData>
  <sheetProtection password="CF4C" sheet="1" objects="1" scenarios="1"/>
  <customSheetViews>
    <customSheetView guid="{E9B43C8C-734F-433D-AD37-344F9303B5CC}" showPageBreaks="1" showGridLines="0" showRuler="0" topLeftCell="A5">
      <selection activeCell="B21" sqref="B21:E21"/>
      <pageMargins left="0.19685039370078741" right="0.19685039370078741" top="0.59055118110236227" bottom="0.59055118110236227" header="0" footer="0.39370078740157483"/>
      <printOptions horizontalCentered="1"/>
      <pageSetup orientation="portrait" r:id="rId1"/>
      <headerFooter alignWithMargins="0"/>
    </customSheetView>
    <customSheetView guid="{9BF398E0-33D8-4E64-94A2-9B7C822C8383}" showPageBreaks="1" showGridLines="0" printArea="1" hiddenRows="1" showRuler="0" topLeftCell="A5">
      <selection activeCell="B21" sqref="B21:E21"/>
      <pageMargins left="0.19685039370078741" right="0.19685039370078741" top="0.59055118110236227" bottom="0.59055118110236227" header="0" footer="0.39370078740157483"/>
      <printOptions horizontalCentered="1"/>
      <pageSetup orientation="portrait" r:id="rId2"/>
      <headerFooter alignWithMargins="0"/>
    </customSheetView>
    <customSheetView guid="{6DCFE324-2DF9-4BB0-88BD-A4AD316C7A9E}" showGridLines="0" showRuler="0">
      <pageMargins left="0.78740157480314965" right="0.78740157480314965" top="0.98425196850393704" bottom="0.98425196850393704" header="0" footer="0"/>
      <printOptions horizontalCentered="1"/>
      <pageSetup orientation="portrait" r:id="rId3"/>
      <headerFooter alignWithMargins="0"/>
    </customSheetView>
    <customSheetView guid="{48A744A8-8180-4A3B-8108-49EF41816969}" showGridLines="0" showRuler="0">
      <selection activeCell="E22" sqref="E22"/>
      <pageMargins left="0.78740157480314965" right="0.78740157480314965" top="0.98425196850393704" bottom="0.98425196850393704" header="0" footer="0"/>
      <printOptions horizontalCentered="1"/>
      <pageSetup orientation="portrait" r:id="rId4"/>
      <headerFooter alignWithMargins="0"/>
    </customSheetView>
    <customSheetView guid="{9E220BD5-A526-40BD-8239-3A0461590922}" showGridLines="0" showRuler="0" topLeftCell="A5">
      <selection activeCell="B21" sqref="B21:E21"/>
      <pageMargins left="0.19685039370078741" right="0.19685039370078741" top="0.59055118110236227" bottom="0.59055118110236227" header="0" footer="0.39370078740157483"/>
      <printOptions horizontalCentered="1"/>
      <pageSetup orientation="portrait" r:id="rId5"/>
      <headerFooter alignWithMargins="0"/>
    </customSheetView>
  </customSheetViews>
  <mergeCells count="2">
    <mergeCell ref="B20:E20"/>
    <mergeCell ref="B2:E2"/>
  </mergeCells>
  <phoneticPr fontId="11" type="noConversion"/>
  <printOptions horizontalCentered="1"/>
  <pageMargins left="0.19685039370078741" right="0.19685039370078741" top="0.59055118110236227" bottom="0.59055118110236227" header="0" footer="0.39370078740157483"/>
  <pageSetup orientation="portrait" r:id="rId6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>
    <tabColor rgb="FFFFC000"/>
  </sheetPr>
  <dimension ref="B1:K25"/>
  <sheetViews>
    <sheetView workbookViewId="0">
      <selection activeCell="D31" sqref="D31"/>
    </sheetView>
  </sheetViews>
  <sheetFormatPr baseColWidth="10" defaultRowHeight="12.75"/>
  <cols>
    <col min="1" max="1" width="4.42578125" customWidth="1"/>
    <col min="2" max="6" width="14.42578125" style="4" customWidth="1"/>
    <col min="7" max="7" width="12.5703125" style="4" customWidth="1"/>
  </cols>
  <sheetData>
    <row r="1" spans="2:11" ht="13.5" thickBot="1">
      <c r="C1" s="783"/>
      <c r="D1" s="784"/>
      <c r="E1" s="784"/>
    </row>
    <row r="2" spans="2:11" ht="31.5" customHeight="1" thickTop="1" thickBot="1">
      <c r="B2" s="1101" t="s">
        <v>500</v>
      </c>
      <c r="C2" s="1102"/>
      <c r="D2" s="1102"/>
      <c r="E2" s="1102"/>
      <c r="F2" s="1102"/>
      <c r="G2" s="1102"/>
      <c r="H2" s="1102"/>
      <c r="I2" s="1102"/>
      <c r="J2" s="1102"/>
      <c r="K2" s="1103"/>
    </row>
    <row r="3" spans="2:11" ht="18" customHeight="1" thickTop="1">
      <c r="B3" s="809"/>
      <c r="C3" s="810"/>
      <c r="D3" s="810"/>
      <c r="E3" s="810"/>
      <c r="F3" s="810"/>
      <c r="G3" s="810"/>
      <c r="H3" s="821"/>
      <c r="I3" s="821"/>
      <c r="J3" s="821"/>
      <c r="K3" s="822"/>
    </row>
    <row r="4" spans="2:11" ht="18" customHeight="1">
      <c r="B4" s="812"/>
      <c r="C4" s="221"/>
      <c r="D4" s="221"/>
      <c r="E4" s="221"/>
      <c r="F4" s="221"/>
      <c r="G4" s="221"/>
      <c r="H4" s="823"/>
      <c r="I4" s="823"/>
      <c r="J4" s="823"/>
      <c r="K4" s="824"/>
    </row>
    <row r="5" spans="2:11" ht="18" customHeight="1">
      <c r="B5" s="812"/>
      <c r="C5" s="221"/>
      <c r="D5" s="221"/>
      <c r="E5" s="221"/>
      <c r="F5" s="221"/>
      <c r="G5" s="221"/>
      <c r="H5" s="823"/>
      <c r="I5" s="823"/>
      <c r="J5" s="823"/>
      <c r="K5" s="824"/>
    </row>
    <row r="6" spans="2:11" ht="18" customHeight="1">
      <c r="B6" s="812"/>
      <c r="C6" s="221"/>
      <c r="D6" s="221"/>
      <c r="E6" s="221"/>
      <c r="F6" s="221"/>
      <c r="G6" s="221"/>
      <c r="H6" s="823"/>
      <c r="I6" s="823"/>
      <c r="J6" s="823"/>
      <c r="K6" s="824"/>
    </row>
    <row r="7" spans="2:11" ht="18" customHeight="1">
      <c r="B7" s="812"/>
      <c r="C7" s="221"/>
      <c r="D7" s="221"/>
      <c r="E7" s="221"/>
      <c r="F7" s="221"/>
      <c r="G7" s="221"/>
      <c r="H7" s="823"/>
      <c r="I7" s="823"/>
      <c r="J7" s="823"/>
      <c r="K7" s="824"/>
    </row>
    <row r="8" spans="2:11" ht="18" customHeight="1">
      <c r="B8" s="812"/>
      <c r="C8" s="221"/>
      <c r="D8" s="221"/>
      <c r="E8" s="221"/>
      <c r="F8" s="221"/>
      <c r="G8" s="221"/>
      <c r="H8" s="823"/>
      <c r="I8" s="823"/>
      <c r="J8" s="823"/>
      <c r="K8" s="824"/>
    </row>
    <row r="9" spans="2:11" ht="18" customHeight="1">
      <c r="B9" s="812"/>
      <c r="C9" s="221"/>
      <c r="D9" s="221"/>
      <c r="E9" s="221"/>
      <c r="F9" s="221"/>
      <c r="G9" s="221"/>
      <c r="H9" s="823"/>
      <c r="I9" s="823"/>
      <c r="J9" s="823"/>
      <c r="K9" s="824"/>
    </row>
    <row r="10" spans="2:11" ht="18" customHeight="1">
      <c r="B10" s="812"/>
      <c r="C10" s="221"/>
      <c r="D10" s="221"/>
      <c r="E10" s="221"/>
      <c r="F10" s="221"/>
      <c r="G10" s="221"/>
      <c r="H10" s="823"/>
      <c r="I10" s="823"/>
      <c r="J10" s="823"/>
      <c r="K10" s="824"/>
    </row>
    <row r="11" spans="2:11" ht="18" customHeight="1">
      <c r="B11" s="814"/>
      <c r="C11" s="815"/>
      <c r="D11" s="815"/>
      <c r="E11" s="815"/>
      <c r="F11" s="815"/>
      <c r="G11" s="815"/>
      <c r="H11" s="823"/>
      <c r="I11" s="823"/>
      <c r="J11" s="823"/>
      <c r="K11" s="824"/>
    </row>
    <row r="12" spans="2:11" ht="18" customHeight="1">
      <c r="B12" s="812"/>
      <c r="C12" s="221"/>
      <c r="D12" s="221"/>
      <c r="E12" s="221"/>
      <c r="F12" s="221"/>
      <c r="G12" s="221"/>
      <c r="H12" s="823"/>
      <c r="I12" s="823"/>
      <c r="J12" s="823"/>
      <c r="K12" s="824"/>
    </row>
    <row r="13" spans="2:11" ht="18" customHeight="1">
      <c r="B13" s="812"/>
      <c r="C13" s="221"/>
      <c r="D13" s="221"/>
      <c r="E13" s="221"/>
      <c r="F13" s="221"/>
      <c r="G13" s="221"/>
      <c r="H13" s="823"/>
      <c r="I13" s="823"/>
      <c r="J13" s="823"/>
      <c r="K13" s="824"/>
    </row>
    <row r="14" spans="2:11" ht="18" customHeight="1">
      <c r="B14" s="812"/>
      <c r="C14" s="221"/>
      <c r="D14" s="221"/>
      <c r="E14" s="221"/>
      <c r="F14" s="221"/>
      <c r="G14" s="221"/>
      <c r="H14" s="823"/>
      <c r="I14" s="823"/>
      <c r="J14" s="823"/>
      <c r="K14" s="824"/>
    </row>
    <row r="15" spans="2:11" ht="18" customHeight="1">
      <c r="B15" s="812"/>
      <c r="C15" s="221"/>
      <c r="D15" s="221"/>
      <c r="E15" s="221"/>
      <c r="F15" s="221"/>
      <c r="G15" s="221"/>
      <c r="H15" s="823"/>
      <c r="I15" s="823"/>
      <c r="J15" s="823"/>
      <c r="K15" s="824"/>
    </row>
    <row r="16" spans="2:11" ht="18" customHeight="1">
      <c r="B16" s="812"/>
      <c r="C16" s="221"/>
      <c r="D16" s="221"/>
      <c r="E16" s="221"/>
      <c r="F16" s="221"/>
      <c r="G16" s="221"/>
      <c r="H16" s="823"/>
      <c r="I16" s="823"/>
      <c r="J16" s="823"/>
      <c r="K16" s="824"/>
    </row>
    <row r="17" spans="2:11" ht="18" customHeight="1">
      <c r="B17" s="812"/>
      <c r="C17" s="221"/>
      <c r="D17" s="221"/>
      <c r="E17" s="221"/>
      <c r="F17" s="221"/>
      <c r="G17" s="221"/>
      <c r="H17" s="823"/>
      <c r="I17" s="823"/>
      <c r="J17" s="823"/>
      <c r="K17" s="824"/>
    </row>
    <row r="18" spans="2:11" ht="18" customHeight="1">
      <c r="B18" s="812"/>
      <c r="C18" s="221"/>
      <c r="D18" s="221"/>
      <c r="E18" s="221"/>
      <c r="F18" s="221"/>
      <c r="G18" s="221"/>
      <c r="H18" s="823"/>
      <c r="I18" s="823"/>
      <c r="J18" s="823"/>
      <c r="K18" s="824"/>
    </row>
    <row r="19" spans="2:11" ht="18" customHeight="1">
      <c r="B19" s="812"/>
      <c r="C19" s="221"/>
      <c r="D19" s="221"/>
      <c r="E19" s="221"/>
      <c r="F19" s="221"/>
      <c r="G19" s="221"/>
      <c r="H19" s="823"/>
      <c r="I19" s="823"/>
      <c r="J19" s="823"/>
      <c r="K19" s="824"/>
    </row>
    <row r="20" spans="2:11" ht="18" customHeight="1">
      <c r="B20" s="812"/>
      <c r="C20" s="221"/>
      <c r="D20" s="221"/>
      <c r="E20" s="221"/>
      <c r="F20" s="221"/>
      <c r="G20" s="221"/>
      <c r="H20" s="823"/>
      <c r="I20" s="823"/>
      <c r="J20" s="823"/>
      <c r="K20" s="824"/>
    </row>
    <row r="21" spans="2:11" ht="18" customHeight="1">
      <c r="B21" s="812"/>
      <c r="C21" s="221"/>
      <c r="D21" s="221"/>
      <c r="E21" s="221"/>
      <c r="F21" s="221"/>
      <c r="G21" s="221"/>
      <c r="H21" s="823"/>
      <c r="I21" s="823"/>
      <c r="J21" s="823"/>
      <c r="K21" s="824"/>
    </row>
    <row r="22" spans="2:11" ht="18" customHeight="1">
      <c r="B22" s="812"/>
      <c r="C22" s="221"/>
      <c r="D22" s="221"/>
      <c r="E22" s="221"/>
      <c r="F22" s="221"/>
      <c r="G22" s="221"/>
      <c r="H22" s="823"/>
      <c r="I22" s="823"/>
      <c r="J22" s="823"/>
      <c r="K22" s="824"/>
    </row>
    <row r="23" spans="2:11">
      <c r="B23" s="812"/>
      <c r="C23" s="221"/>
      <c r="D23" s="221"/>
      <c r="E23" s="221"/>
      <c r="F23" s="221"/>
      <c r="G23" s="221"/>
      <c r="H23" s="823"/>
      <c r="I23" s="823"/>
      <c r="J23" s="823"/>
      <c r="K23" s="824"/>
    </row>
    <row r="24" spans="2:11" ht="13.5" thickBot="1">
      <c r="B24" s="817"/>
      <c r="C24" s="818"/>
      <c r="D24" s="818"/>
      <c r="E24" s="818"/>
      <c r="F24" s="818"/>
      <c r="G24" s="818"/>
      <c r="H24" s="825"/>
      <c r="I24" s="825"/>
      <c r="J24" s="825"/>
      <c r="K24" s="826"/>
    </row>
    <row r="25" spans="2:11" ht="13.5" thickTop="1">
      <c r="B25" s="308" t="s">
        <v>479</v>
      </c>
    </row>
  </sheetData>
  <sheetProtection password="CF4C" sheet="1" objects="1" scenarios="1"/>
  <mergeCells count="1">
    <mergeCell ref="B2:K2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 enableFormatConditionsCalculation="0">
    <tabColor rgb="FFFFC000"/>
    <pageSetUpPr fitToPage="1"/>
  </sheetPr>
  <dimension ref="A1:H47"/>
  <sheetViews>
    <sheetView zoomScale="80" zoomScaleNormal="80" workbookViewId="0">
      <selection activeCell="B2" sqref="B2:G2"/>
    </sheetView>
  </sheetViews>
  <sheetFormatPr baseColWidth="10" defaultRowHeight="12.75"/>
  <cols>
    <col min="1" max="1" width="1.7109375" style="4" customWidth="1"/>
    <col min="2" max="2" width="27.7109375" style="4" customWidth="1"/>
    <col min="3" max="3" width="14.28515625" style="4" bestFit="1" customWidth="1"/>
    <col min="4" max="6" width="13.28515625" style="4" customWidth="1"/>
    <col min="7" max="7" width="14.28515625" style="4" bestFit="1" customWidth="1"/>
    <col min="8" max="8" width="1.7109375" style="4" customWidth="1"/>
    <col min="9" max="16384" width="11.42578125" style="4"/>
  </cols>
  <sheetData>
    <row r="1" spans="1:8" s="6" customFormat="1" ht="12" customHeight="1">
      <c r="A1" s="300"/>
      <c r="B1" s="298"/>
      <c r="C1" s="299"/>
      <c r="D1" s="299"/>
      <c r="E1" s="299"/>
      <c r="F1" s="299"/>
      <c r="G1" s="299"/>
      <c r="H1" s="300"/>
    </row>
    <row r="2" spans="1:8" ht="42" customHeight="1">
      <c r="A2" s="302"/>
      <c r="B2" s="1139" t="s">
        <v>432</v>
      </c>
      <c r="C2" s="1139"/>
      <c r="D2" s="1139"/>
      <c r="E2" s="1139"/>
      <c r="F2" s="1139"/>
      <c r="G2" s="1139"/>
      <c r="H2" s="317"/>
    </row>
    <row r="3" spans="1:8" ht="18" customHeight="1">
      <c r="A3" s="302"/>
      <c r="B3" s="1140" t="s">
        <v>72</v>
      </c>
      <c r="C3" s="1143" t="s">
        <v>80</v>
      </c>
      <c r="D3" s="1143"/>
      <c r="E3" s="1143"/>
      <c r="F3" s="1143"/>
      <c r="G3" s="1140" t="s">
        <v>106</v>
      </c>
      <c r="H3" s="317"/>
    </row>
    <row r="4" spans="1:8" ht="15.75">
      <c r="A4" s="302"/>
      <c r="B4" s="1140"/>
      <c r="C4" s="839" t="s">
        <v>81</v>
      </c>
      <c r="D4" s="839" t="s">
        <v>82</v>
      </c>
      <c r="E4" s="839" t="s">
        <v>83</v>
      </c>
      <c r="F4" s="839" t="s">
        <v>481</v>
      </c>
      <c r="G4" s="1141"/>
      <c r="H4" s="317"/>
    </row>
    <row r="5" spans="1:8" ht="15.95" customHeight="1">
      <c r="A5" s="302"/>
      <c r="B5" s="840" t="s">
        <v>2</v>
      </c>
      <c r="C5" s="841">
        <v>314.3839662229999</v>
      </c>
      <c r="D5" s="841">
        <v>47.490139259428574</v>
      </c>
      <c r="E5" s="841">
        <v>187.68788316900003</v>
      </c>
      <c r="F5" s="841">
        <v>70.997951276314851</v>
      </c>
      <c r="G5" s="842">
        <v>620.55993992774336</v>
      </c>
      <c r="H5" s="317"/>
    </row>
    <row r="6" spans="1:8" ht="15.95" customHeight="1">
      <c r="A6" s="302"/>
      <c r="B6" s="843" t="s">
        <v>3</v>
      </c>
      <c r="C6" s="844">
        <v>140.06698489999999</v>
      </c>
      <c r="D6" s="844">
        <v>94.381412099999991</v>
      </c>
      <c r="E6" s="844">
        <v>86.082665000000006</v>
      </c>
      <c r="F6" s="844">
        <v>193.74444466165733</v>
      </c>
      <c r="G6" s="842">
        <v>514.27550666165735</v>
      </c>
      <c r="H6" s="317"/>
    </row>
    <row r="7" spans="1:8" ht="15.95" customHeight="1">
      <c r="A7" s="302"/>
      <c r="B7" s="840" t="s">
        <v>4</v>
      </c>
      <c r="C7" s="841">
        <v>113.23957822000001</v>
      </c>
      <c r="D7" s="841">
        <v>2.3525672400000004</v>
      </c>
      <c r="E7" s="841">
        <v>43.46709001</v>
      </c>
      <c r="F7" s="841">
        <v>48.197007658340631</v>
      </c>
      <c r="G7" s="842">
        <v>207.25624312834063</v>
      </c>
      <c r="H7" s="317"/>
    </row>
    <row r="8" spans="1:8" ht="15.95" customHeight="1">
      <c r="A8" s="302"/>
      <c r="B8" s="843" t="s">
        <v>5</v>
      </c>
      <c r="C8" s="844">
        <v>199.51057536000002</v>
      </c>
      <c r="D8" s="844">
        <v>182.35832128000001</v>
      </c>
      <c r="E8" s="844">
        <v>6.2052930000000002</v>
      </c>
      <c r="F8" s="844">
        <v>26.379345130286271</v>
      </c>
      <c r="G8" s="842">
        <v>414.45353477028624</v>
      </c>
      <c r="H8" s="317"/>
    </row>
    <row r="9" spans="1:8" ht="15.95" customHeight="1">
      <c r="A9" s="302"/>
      <c r="B9" s="840" t="s">
        <v>7</v>
      </c>
      <c r="C9" s="841">
        <v>175.71077256000001</v>
      </c>
      <c r="D9" s="841">
        <v>140.17615250999998</v>
      </c>
      <c r="E9" s="841">
        <v>39.962125999999998</v>
      </c>
      <c r="F9" s="841">
        <v>60.93633012493158</v>
      </c>
      <c r="G9" s="842">
        <v>416.78538119493157</v>
      </c>
      <c r="H9" s="317"/>
    </row>
    <row r="10" spans="1:8" ht="15.95" customHeight="1">
      <c r="A10" s="302"/>
      <c r="B10" s="843" t="s">
        <v>8</v>
      </c>
      <c r="C10" s="844">
        <v>361.5500248726587</v>
      </c>
      <c r="D10" s="844">
        <v>178.32290894055188</v>
      </c>
      <c r="E10" s="844">
        <v>111.55652499999999</v>
      </c>
      <c r="F10" s="844">
        <v>189.75377237155979</v>
      </c>
      <c r="G10" s="842">
        <v>841.18323118477031</v>
      </c>
      <c r="H10" s="317"/>
    </row>
    <row r="11" spans="1:8" ht="15.95" customHeight="1">
      <c r="A11" s="302"/>
      <c r="B11" s="840" t="s">
        <v>67</v>
      </c>
      <c r="C11" s="841">
        <v>138.3085111553815</v>
      </c>
      <c r="D11" s="841">
        <v>44.460718774219011</v>
      </c>
      <c r="E11" s="841">
        <v>58.874192000399489</v>
      </c>
      <c r="F11" s="841">
        <v>170.56318666262922</v>
      </c>
      <c r="G11" s="842">
        <v>412.20660859262921</v>
      </c>
      <c r="H11" s="317"/>
    </row>
    <row r="12" spans="1:8" ht="15.95" customHeight="1">
      <c r="A12" s="302"/>
      <c r="B12" s="843" t="s">
        <v>6</v>
      </c>
      <c r="C12" s="844">
        <v>169.550430479</v>
      </c>
      <c r="D12" s="844">
        <v>34.150093040000002</v>
      </c>
      <c r="E12" s="844">
        <v>19.149456320299997</v>
      </c>
      <c r="F12" s="844">
        <v>34.578160379228052</v>
      </c>
      <c r="G12" s="842">
        <v>257.42814021852803</v>
      </c>
      <c r="H12" s="317"/>
    </row>
    <row r="13" spans="1:8" ht="15.95" customHeight="1">
      <c r="A13" s="302"/>
      <c r="B13" s="840" t="s">
        <v>9</v>
      </c>
      <c r="C13" s="841">
        <v>1221.578207</v>
      </c>
      <c r="D13" s="841">
        <v>836.31962899999996</v>
      </c>
      <c r="E13" s="841">
        <v>402.74486899999999</v>
      </c>
      <c r="F13" s="841">
        <v>516.54782592625395</v>
      </c>
      <c r="G13" s="842">
        <v>2977.1905309262543</v>
      </c>
      <c r="H13" s="317"/>
    </row>
    <row r="14" spans="1:8" ht="15.95" customHeight="1">
      <c r="A14" s="302"/>
      <c r="B14" s="843" t="s">
        <v>10</v>
      </c>
      <c r="C14" s="844">
        <v>304.64112675587194</v>
      </c>
      <c r="D14" s="844">
        <v>77.902674694754026</v>
      </c>
      <c r="E14" s="844">
        <v>102.81740726225399</v>
      </c>
      <c r="F14" s="844">
        <v>45.586631123633552</v>
      </c>
      <c r="G14" s="842">
        <v>530.94783983651348</v>
      </c>
      <c r="H14" s="317"/>
    </row>
    <row r="15" spans="1:8" ht="15.95" customHeight="1">
      <c r="A15" s="302"/>
      <c r="B15" s="840" t="s">
        <v>11</v>
      </c>
      <c r="C15" s="841">
        <v>270.15539298532519</v>
      </c>
      <c r="D15" s="841">
        <v>102.39263138264391</v>
      </c>
      <c r="E15" s="841">
        <v>60.174714999999999</v>
      </c>
      <c r="F15" s="841">
        <v>312.18117225871327</v>
      </c>
      <c r="G15" s="842">
        <v>744.90391162668243</v>
      </c>
      <c r="H15" s="317"/>
    </row>
    <row r="16" spans="1:8" ht="15.95" customHeight="1">
      <c r="A16" s="302"/>
      <c r="B16" s="843" t="s">
        <v>12</v>
      </c>
      <c r="C16" s="844">
        <v>684.751566179365</v>
      </c>
      <c r="D16" s="844">
        <v>594.96443722163224</v>
      </c>
      <c r="E16" s="844">
        <v>89.975499210999999</v>
      </c>
      <c r="F16" s="844">
        <v>64.362030039973021</v>
      </c>
      <c r="G16" s="842">
        <v>1434.05353265197</v>
      </c>
      <c r="H16" s="317"/>
    </row>
    <row r="17" spans="1:8" ht="15.95" customHeight="1">
      <c r="A17" s="302"/>
      <c r="B17" s="840" t="s">
        <v>13</v>
      </c>
      <c r="C17" s="841">
        <v>104.410751834</v>
      </c>
      <c r="D17" s="841">
        <v>43.279393354840352</v>
      </c>
      <c r="E17" s="841">
        <v>34.778608470959064</v>
      </c>
      <c r="F17" s="841">
        <v>96.368995957195125</v>
      </c>
      <c r="G17" s="842">
        <v>278.83774961699453</v>
      </c>
      <c r="H17" s="317"/>
    </row>
    <row r="18" spans="1:8" ht="15.95" customHeight="1">
      <c r="A18" s="302"/>
      <c r="B18" s="843" t="s">
        <v>14</v>
      </c>
      <c r="C18" s="844">
        <v>1436.7513333975751</v>
      </c>
      <c r="D18" s="844">
        <v>6.7343446345159999</v>
      </c>
      <c r="E18" s="844">
        <v>172.151488</v>
      </c>
      <c r="F18" s="844">
        <v>987.57120045634247</v>
      </c>
      <c r="G18" s="842">
        <v>2603.2083664884335</v>
      </c>
      <c r="H18" s="317"/>
    </row>
    <row r="19" spans="1:8" ht="15.95" customHeight="1">
      <c r="A19" s="302"/>
      <c r="B19" s="840" t="s">
        <v>15</v>
      </c>
      <c r="C19" s="841">
        <v>691.56525099999999</v>
      </c>
      <c r="D19" s="841">
        <v>281.46690919999998</v>
      </c>
      <c r="E19" s="841">
        <v>175.54085699999999</v>
      </c>
      <c r="F19" s="841">
        <v>482.16391256055584</v>
      </c>
      <c r="G19" s="842">
        <v>1630.7369297605558</v>
      </c>
      <c r="H19" s="317"/>
    </row>
    <row r="20" spans="1:8" ht="15.95" customHeight="1">
      <c r="A20" s="302"/>
      <c r="B20" s="843" t="s">
        <v>68</v>
      </c>
      <c r="C20" s="844">
        <v>140.07791923140658</v>
      </c>
      <c r="D20" s="844">
        <v>10.801927239999999</v>
      </c>
      <c r="E20" s="844">
        <v>55.172953</v>
      </c>
      <c r="F20" s="844">
        <v>143.60465232755348</v>
      </c>
      <c r="G20" s="842">
        <v>349.6574517989601</v>
      </c>
      <c r="H20" s="317"/>
    </row>
    <row r="21" spans="1:8" ht="15.95" customHeight="1">
      <c r="A21" s="302"/>
      <c r="B21" s="840" t="s">
        <v>16</v>
      </c>
      <c r="C21" s="841">
        <v>204.28607114999997</v>
      </c>
      <c r="D21" s="841">
        <v>81.766696400000001</v>
      </c>
      <c r="E21" s="841">
        <v>21.746436749200001</v>
      </c>
      <c r="F21" s="841">
        <v>115.63020705549854</v>
      </c>
      <c r="G21" s="842">
        <v>423.42941135469857</v>
      </c>
      <c r="H21" s="317"/>
    </row>
    <row r="22" spans="1:8" ht="15.95" customHeight="1">
      <c r="A22" s="302"/>
      <c r="B22" s="843" t="s">
        <v>17</v>
      </c>
      <c r="C22" s="844">
        <v>150.64640590077823</v>
      </c>
      <c r="D22" s="844">
        <v>129.24449297714287</v>
      </c>
      <c r="E22" s="844">
        <v>18.11354</v>
      </c>
      <c r="F22" s="844">
        <v>37.155113780766193</v>
      </c>
      <c r="G22" s="842">
        <v>335.15955265868735</v>
      </c>
      <c r="H22" s="317"/>
    </row>
    <row r="23" spans="1:8" ht="15.95" customHeight="1">
      <c r="A23" s="302"/>
      <c r="B23" s="840" t="s">
        <v>18</v>
      </c>
      <c r="C23" s="841">
        <v>367.32745137482681</v>
      </c>
      <c r="D23" s="841">
        <v>157.15168828050003</v>
      </c>
      <c r="E23" s="841">
        <v>197.04897788467315</v>
      </c>
      <c r="F23" s="841">
        <v>428.41401849140163</v>
      </c>
      <c r="G23" s="842">
        <v>1149.9421360314018</v>
      </c>
      <c r="H23" s="317"/>
    </row>
    <row r="24" spans="1:8" ht="15.95" customHeight="1">
      <c r="A24" s="302"/>
      <c r="B24" s="843" t="s">
        <v>19</v>
      </c>
      <c r="C24" s="844">
        <v>72.366662092999988</v>
      </c>
      <c r="D24" s="844">
        <v>13.675556837000002</v>
      </c>
      <c r="E24" s="844">
        <v>21.041790219999999</v>
      </c>
      <c r="F24" s="844">
        <v>27.862795806908405</v>
      </c>
      <c r="G24" s="842">
        <v>134.94680495690838</v>
      </c>
      <c r="H24" s="317"/>
    </row>
    <row r="25" spans="1:8" ht="15.95" customHeight="1">
      <c r="A25" s="302"/>
      <c r="B25" s="840" t="s">
        <v>29</v>
      </c>
      <c r="C25" s="841">
        <v>291.92919607200002</v>
      </c>
      <c r="D25" s="841">
        <v>63.248342759500012</v>
      </c>
      <c r="E25" s="841">
        <v>165.55642510449999</v>
      </c>
      <c r="F25" s="841">
        <v>158.41161629865448</v>
      </c>
      <c r="G25" s="842">
        <v>679.14558023465452</v>
      </c>
      <c r="H25" s="317"/>
    </row>
    <row r="26" spans="1:8" ht="15.95" customHeight="1">
      <c r="A26" s="302"/>
      <c r="B26" s="843" t="s">
        <v>69</v>
      </c>
      <c r="C26" s="844">
        <v>124.598782051</v>
      </c>
      <c r="D26" s="844">
        <v>4.7613649999999996</v>
      </c>
      <c r="E26" s="844">
        <v>44.022753079000005</v>
      </c>
      <c r="F26" s="844">
        <v>192.8547182603709</v>
      </c>
      <c r="G26" s="842">
        <v>366.23761839037093</v>
      </c>
      <c r="H26" s="317"/>
    </row>
    <row r="27" spans="1:8" ht="15.95" customHeight="1">
      <c r="A27" s="302"/>
      <c r="B27" s="840" t="s">
        <v>20</v>
      </c>
      <c r="C27" s="841">
        <v>207.45850594000001</v>
      </c>
      <c r="D27" s="841">
        <v>149.49931326999999</v>
      </c>
      <c r="E27" s="841">
        <v>22.323613999999999</v>
      </c>
      <c r="F27" s="841">
        <v>118.31136011062671</v>
      </c>
      <c r="G27" s="842">
        <v>497.59279332062675</v>
      </c>
      <c r="H27" s="317"/>
    </row>
    <row r="28" spans="1:8" ht="15.95" customHeight="1">
      <c r="A28" s="302"/>
      <c r="B28" s="843" t="s">
        <v>21</v>
      </c>
      <c r="C28" s="844">
        <v>756.32973569592525</v>
      </c>
      <c r="D28" s="844">
        <v>14.568405090000001</v>
      </c>
      <c r="E28" s="844">
        <v>39.787389609999998</v>
      </c>
      <c r="F28" s="844">
        <v>683.39676135945297</v>
      </c>
      <c r="G28" s="842">
        <v>1494.0822917553783</v>
      </c>
      <c r="H28" s="317"/>
    </row>
    <row r="29" spans="1:8" ht="15.95" customHeight="1">
      <c r="A29" s="302"/>
      <c r="B29" s="840" t="s">
        <v>22</v>
      </c>
      <c r="C29" s="841">
        <v>325.60133558000001</v>
      </c>
      <c r="D29" s="841">
        <v>93.853384469999995</v>
      </c>
      <c r="E29" s="841">
        <v>142.11925007999997</v>
      </c>
      <c r="F29" s="841">
        <v>109.53843243276695</v>
      </c>
      <c r="G29" s="842">
        <v>671.11240256276687</v>
      </c>
      <c r="H29" s="317"/>
    </row>
    <row r="30" spans="1:8" ht="15.95" customHeight="1">
      <c r="A30" s="302"/>
      <c r="B30" s="843" t="s">
        <v>30</v>
      </c>
      <c r="C30" s="844">
        <v>118.965265672</v>
      </c>
      <c r="D30" s="844">
        <v>7.7453514999999999</v>
      </c>
      <c r="E30" s="844">
        <v>70.028023099999999</v>
      </c>
      <c r="F30" s="844">
        <v>157.14433154758561</v>
      </c>
      <c r="G30" s="842">
        <v>353.88297181958558</v>
      </c>
      <c r="H30" s="317"/>
    </row>
    <row r="31" spans="1:8" ht="15.95" customHeight="1">
      <c r="A31" s="302"/>
      <c r="B31" s="840" t="s">
        <v>23</v>
      </c>
      <c r="C31" s="841">
        <v>281.9095371766399</v>
      </c>
      <c r="D31" s="841">
        <v>149.782266773</v>
      </c>
      <c r="E31" s="841">
        <v>34.691775487119997</v>
      </c>
      <c r="F31" s="841">
        <v>53.534872615662351</v>
      </c>
      <c r="G31" s="842">
        <v>519.91845205242225</v>
      </c>
      <c r="H31" s="317"/>
    </row>
    <row r="32" spans="1:8" ht="15.95" customHeight="1">
      <c r="A32" s="302"/>
      <c r="B32" s="843" t="s">
        <v>24</v>
      </c>
      <c r="C32" s="844">
        <v>435.82471389347677</v>
      </c>
      <c r="D32" s="844">
        <v>224.92480159596514</v>
      </c>
      <c r="E32" s="844">
        <v>205.25960002799999</v>
      </c>
      <c r="F32" s="844">
        <v>148.67186764960692</v>
      </c>
      <c r="G32" s="842">
        <v>1014.6809831670489</v>
      </c>
      <c r="H32" s="317"/>
    </row>
    <row r="33" spans="1:8" ht="15.95" customHeight="1">
      <c r="A33" s="302"/>
      <c r="B33" s="840" t="s">
        <v>25</v>
      </c>
      <c r="C33" s="841">
        <v>34.762452859999996</v>
      </c>
      <c r="D33" s="841">
        <v>7.2882184600000004</v>
      </c>
      <c r="E33" s="841">
        <v>22.24901427</v>
      </c>
      <c r="F33" s="841">
        <v>18.940280809570098</v>
      </c>
      <c r="G33" s="842">
        <v>83.239966399570093</v>
      </c>
      <c r="H33" s="317"/>
    </row>
    <row r="34" spans="1:8" ht="15.95" customHeight="1">
      <c r="A34" s="302"/>
      <c r="B34" s="843" t="s">
        <v>396</v>
      </c>
      <c r="C34" s="844">
        <v>547.78753181703598</v>
      </c>
      <c r="D34" s="844">
        <v>136.24086660552513</v>
      </c>
      <c r="E34" s="844">
        <v>99.069572938285702</v>
      </c>
      <c r="F34" s="844">
        <v>235.27161881729191</v>
      </c>
      <c r="G34" s="842">
        <v>1018.3695901781388</v>
      </c>
      <c r="H34" s="317"/>
    </row>
    <row r="35" spans="1:8" ht="15.95" customHeight="1">
      <c r="A35" s="302"/>
      <c r="B35" s="840" t="s">
        <v>27</v>
      </c>
      <c r="C35" s="841">
        <v>106.30037758000002</v>
      </c>
      <c r="D35" s="841">
        <v>19.355691130000004</v>
      </c>
      <c r="E35" s="841">
        <v>42.10238442</v>
      </c>
      <c r="F35" s="841">
        <v>98.886047529173069</v>
      </c>
      <c r="G35" s="842">
        <v>266.6445006591731</v>
      </c>
      <c r="H35" s="317"/>
    </row>
    <row r="36" spans="1:8" ht="15.95" customHeight="1">
      <c r="A36" s="302"/>
      <c r="B36" s="843" t="s">
        <v>28</v>
      </c>
      <c r="C36" s="844">
        <v>264.82274739000002</v>
      </c>
      <c r="D36" s="844">
        <v>87.067365484641698</v>
      </c>
      <c r="E36" s="844">
        <v>38.258259689999996</v>
      </c>
      <c r="F36" s="844">
        <v>28.550376281519263</v>
      </c>
      <c r="G36" s="842">
        <v>418.69874884616098</v>
      </c>
      <c r="H36" s="317"/>
    </row>
    <row r="37" spans="1:8" ht="15.95" customHeight="1">
      <c r="A37" s="302"/>
      <c r="B37" s="840" t="s">
        <v>299</v>
      </c>
      <c r="C37" s="841">
        <v>8264.7857236521832</v>
      </c>
      <c r="D37" s="841">
        <v>1834.4379743029231</v>
      </c>
      <c r="E37" s="841">
        <v>0</v>
      </c>
      <c r="F37" s="841">
        <v>0</v>
      </c>
      <c r="G37" s="842">
        <v>10099.223697955105</v>
      </c>
      <c r="H37" s="317"/>
    </row>
    <row r="38" spans="1:8" ht="15.95" customHeight="1">
      <c r="A38" s="302"/>
      <c r="B38" s="843" t="s">
        <v>41</v>
      </c>
      <c r="C38" s="844">
        <v>2147.491</v>
      </c>
      <c r="D38" s="844">
        <v>0</v>
      </c>
      <c r="E38" s="844">
        <v>0</v>
      </c>
      <c r="F38" s="844">
        <v>8.9676187647013013</v>
      </c>
      <c r="G38" s="842">
        <v>2156.4586187647014</v>
      </c>
      <c r="H38" s="317"/>
    </row>
    <row r="39" spans="1:8" ht="18" customHeight="1">
      <c r="A39" s="302"/>
      <c r="B39" s="845" t="s">
        <v>106</v>
      </c>
      <c r="C39" s="842">
        <v>21169.445888052454</v>
      </c>
      <c r="D39" s="842">
        <v>5852.1660408087846</v>
      </c>
      <c r="E39" s="842">
        <v>2829.7604341046913</v>
      </c>
      <c r="F39" s="842">
        <v>6065.0786565267254</v>
      </c>
      <c r="G39" s="842">
        <v>35916.451019492655</v>
      </c>
      <c r="H39" s="317"/>
    </row>
    <row r="40" spans="1:8" ht="43.5" customHeight="1">
      <c r="A40" s="302"/>
      <c r="B40" s="1142" t="s">
        <v>407</v>
      </c>
      <c r="C40" s="1142"/>
      <c r="D40" s="1142"/>
      <c r="E40" s="1142"/>
      <c r="F40" s="1142"/>
      <c r="G40" s="1142"/>
      <c r="H40" s="317"/>
    </row>
    <row r="41" spans="1:8" ht="13.5" thickBot="1">
      <c r="A41" s="302"/>
      <c r="B41" s="302"/>
      <c r="C41" s="318"/>
      <c r="D41" s="318"/>
      <c r="E41" s="318"/>
      <c r="F41" s="318"/>
      <c r="G41" s="531"/>
      <c r="H41" s="317"/>
    </row>
    <row r="42" spans="1:8" ht="16.5" customHeight="1" thickBot="1">
      <c r="C42" s="239">
        <f>+[3]ZU!O10/1000000</f>
        <v>0</v>
      </c>
      <c r="D42" s="239">
        <f>+[3]ZU!P10/1000000</f>
        <v>21169.445888052447</v>
      </c>
      <c r="E42" s="239">
        <f>+[3]ZU!Q10/1000000</f>
        <v>5852.1660408087828</v>
      </c>
      <c r="F42" s="239" t="e">
        <f>+#REF!+#REF!</f>
        <v>#REF!</v>
      </c>
      <c r="G42" s="239" t="e">
        <f>SUM(C42:F42)</f>
        <v>#REF!</v>
      </c>
    </row>
    <row r="43" spans="1:8">
      <c r="B43" s="25"/>
    </row>
    <row r="45" spans="1:8">
      <c r="B45" s="25"/>
      <c r="C45" s="25"/>
      <c r="D45" s="25"/>
      <c r="E45" s="25"/>
      <c r="F45" s="25"/>
      <c r="G45" s="25"/>
    </row>
    <row r="47" spans="1:8" ht="12" customHeight="1">
      <c r="B47" s="240"/>
      <c r="C47" s="240"/>
      <c r="D47" s="240"/>
      <c r="E47" s="240"/>
      <c r="F47" s="240"/>
      <c r="G47" s="240"/>
    </row>
  </sheetData>
  <sheetProtection password="CF4C" sheet="1" objects="1" scenarios="1"/>
  <customSheetViews>
    <customSheetView guid="{E9B43C8C-734F-433D-AD37-344F9303B5CC}" showPageBreaks="1" showGridLines="0" showRuler="0">
      <pane ySplit="14.2" topLeftCell="A37" activePane="bottomLeft"/>
      <selection pane="bottomLeft" activeCell="E42" sqref="E42"/>
      <pageMargins left="0.19685039370078741" right="0.19685039370078741" top="0.59055118110236227" bottom="0.59055118110236227" header="0.39370078740157483" footer="0.39370078740157483"/>
      <printOptions horizontalCentered="1"/>
      <pageSetup orientation="portrait" r:id="rId1"/>
      <headerFooter alignWithMargins="0"/>
    </customSheetView>
    <customSheetView guid="{9BF398E0-33D8-4E64-94A2-9B7C822C8383}" showPageBreaks="1" showGridLines="0" showRuler="0">
      <pageMargins left="0.19685039370078741" right="0.19685039370078741" top="0.59055118110236227" bottom="0.59055118110236227" header="0.39370078740157483" footer="0.39370078740157483"/>
      <printOptions horizontalCentered="1"/>
      <pageSetup orientation="portrait" r:id="rId2"/>
      <headerFooter alignWithMargins="0"/>
    </customSheetView>
    <customSheetView guid="{6DCFE324-2DF9-4BB0-88BD-A4AD316C7A9E}" showGridLines="0" hiddenRows="1" hiddenColumns="1" showRuler="0">
      <pageMargins left="0.19685039370078741" right="0.19685039370078741" top="0.59055118110236227" bottom="0.59055118110236227" header="0.39370078740157483" footer="0.39370078740157483"/>
      <printOptions horizontalCentered="1"/>
      <pageSetup orientation="portrait" r:id="rId3"/>
      <headerFooter alignWithMargins="0"/>
    </customSheetView>
    <customSheetView guid="{48A744A8-8180-4A3B-8108-49EF41816969}" showGridLines="0" hiddenColumns="1" showRuler="0">
      <pane ySplit="16" topLeftCell="A40" activePane="bottomLeft"/>
      <selection pane="bottomLeft" activeCell="B49" sqref="B49"/>
      <pageMargins left="0.19685039370078741" right="0.19685039370078741" top="0.59055118110236227" bottom="0.59055118110236227" header="0.39370078740157483" footer="0.39370078740157483"/>
      <printOptions horizontalCentered="1"/>
      <pageSetup orientation="portrait" r:id="rId4"/>
      <headerFooter alignWithMargins="0"/>
    </customSheetView>
    <customSheetView guid="{9E220BD5-A526-40BD-8239-3A0461590922}" showGridLines="0" showRuler="0" topLeftCell="A34">
      <pane ySplit="17.176470588235293" topLeftCell="A37" activePane="bottomLeft"/>
      <selection pane="bottomLeft" activeCell="B46" sqref="B46:I46"/>
      <pageMargins left="0.19685039370078741" right="0.19685039370078741" top="0.59055118110236227" bottom="0.59055118110236227" header="0.39370078740157483" footer="0.39370078740157483"/>
      <printOptions horizontalCentered="1"/>
      <pageSetup orientation="portrait" r:id="rId5"/>
      <headerFooter alignWithMargins="0"/>
    </customSheetView>
  </customSheetViews>
  <mergeCells count="5">
    <mergeCell ref="B2:G2"/>
    <mergeCell ref="B3:B4"/>
    <mergeCell ref="G3:G4"/>
    <mergeCell ref="B40:G40"/>
    <mergeCell ref="C3:F3"/>
  </mergeCells>
  <phoneticPr fontId="11" type="noConversion"/>
  <printOptions horizontalCentered="1"/>
  <pageMargins left="0.19685039370078741" right="0.19685039370078741" top="0.59055118110236227" bottom="0.59055118110236227" header="0.39370078740157483" footer="0.39370078740157483"/>
  <pageSetup scale="90" orientation="portrait" r:id="rId6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 enableFormatConditionsCalculation="0">
    <tabColor rgb="FFFFC000"/>
    <pageSetUpPr fitToPage="1"/>
  </sheetPr>
  <dimension ref="A1:L59"/>
  <sheetViews>
    <sheetView zoomScale="80" zoomScaleNormal="80" workbookViewId="0">
      <selection activeCell="D24" sqref="D24"/>
    </sheetView>
  </sheetViews>
  <sheetFormatPr baseColWidth="10" defaultRowHeight="12.75"/>
  <cols>
    <col min="1" max="1" width="1.7109375" style="4" customWidth="1"/>
    <col min="2" max="2" width="27.7109375" style="4" customWidth="1"/>
    <col min="3" max="8" width="15.7109375" style="4" customWidth="1"/>
    <col min="9" max="9" width="1.85546875" style="4" customWidth="1"/>
    <col min="10" max="10" width="11.7109375" style="4" customWidth="1"/>
    <col min="11" max="11" width="11.42578125" style="4"/>
    <col min="12" max="12" width="12.85546875" style="4" bestFit="1" customWidth="1"/>
    <col min="13" max="16384" width="11.42578125" style="4"/>
  </cols>
  <sheetData>
    <row r="1" spans="1:12" s="6" customFormat="1" ht="12" customHeight="1">
      <c r="A1" s="300"/>
      <c r="B1" s="298"/>
      <c r="C1" s="299"/>
      <c r="D1" s="299"/>
      <c r="E1" s="299"/>
      <c r="F1" s="299"/>
      <c r="G1" s="299"/>
      <c r="H1" s="299"/>
      <c r="I1" s="300"/>
    </row>
    <row r="2" spans="1:12" ht="42" customHeight="1">
      <c r="A2" s="302"/>
      <c r="B2" s="1146" t="s">
        <v>433</v>
      </c>
      <c r="C2" s="1146"/>
      <c r="D2" s="1146"/>
      <c r="E2" s="1146"/>
      <c r="F2" s="1146"/>
      <c r="G2" s="1146"/>
      <c r="H2" s="1146"/>
      <c r="I2" s="302"/>
    </row>
    <row r="3" spans="1:12" ht="18" customHeight="1">
      <c r="A3" s="302"/>
      <c r="B3" s="1144" t="s">
        <v>72</v>
      </c>
      <c r="C3" s="1147" t="s">
        <v>90</v>
      </c>
      <c r="D3" s="1147"/>
      <c r="E3" s="1147"/>
      <c r="F3" s="1147"/>
      <c r="G3" s="1147"/>
      <c r="H3" s="1144" t="s">
        <v>106</v>
      </c>
      <c r="I3" s="302"/>
    </row>
    <row r="4" spans="1:12" ht="32.25" customHeight="1">
      <c r="A4" s="302"/>
      <c r="B4" s="1144"/>
      <c r="C4" s="827" t="s">
        <v>88</v>
      </c>
      <c r="D4" s="827" t="s">
        <v>89</v>
      </c>
      <c r="E4" s="827" t="s">
        <v>91</v>
      </c>
      <c r="F4" s="827" t="s">
        <v>92</v>
      </c>
      <c r="G4" s="827" t="s">
        <v>481</v>
      </c>
      <c r="H4" s="1145"/>
      <c r="I4" s="302"/>
    </row>
    <row r="5" spans="1:12" ht="15.95" customHeight="1">
      <c r="A5" s="302"/>
      <c r="B5" s="828" t="s">
        <v>2</v>
      </c>
      <c r="C5" s="829">
        <v>185.54330761139613</v>
      </c>
      <c r="D5" s="829">
        <v>106.76329151151545</v>
      </c>
      <c r="E5" s="829">
        <v>154.26319013441795</v>
      </c>
      <c r="F5" s="829">
        <v>171.7899643204139</v>
      </c>
      <c r="G5" s="829">
        <v>2.2001863499999996</v>
      </c>
      <c r="H5" s="830">
        <v>620.55993992774336</v>
      </c>
      <c r="I5" s="302"/>
    </row>
    <row r="6" spans="1:12" ht="15.95" customHeight="1">
      <c r="A6" s="302"/>
      <c r="B6" s="831" t="s">
        <v>3</v>
      </c>
      <c r="C6" s="832">
        <v>125.2682557575865</v>
      </c>
      <c r="D6" s="832">
        <v>153.08113758264858</v>
      </c>
      <c r="E6" s="832">
        <v>128.60586107884208</v>
      </c>
      <c r="F6" s="832">
        <v>107.32025224258017</v>
      </c>
      <c r="G6" s="833">
        <v>0</v>
      </c>
      <c r="H6" s="830">
        <v>514.27550666165735</v>
      </c>
      <c r="I6" s="319"/>
    </row>
    <row r="7" spans="1:12" ht="15.95" customHeight="1">
      <c r="A7" s="302"/>
      <c r="B7" s="828" t="s">
        <v>4</v>
      </c>
      <c r="C7" s="829">
        <v>71.812802394449648</v>
      </c>
      <c r="D7" s="829">
        <v>54.352502409002604</v>
      </c>
      <c r="E7" s="829">
        <v>64.637639568100369</v>
      </c>
      <c r="F7" s="829">
        <v>16.453298756788023</v>
      </c>
      <c r="G7" s="834">
        <v>0</v>
      </c>
      <c r="H7" s="830">
        <v>207.25624312834063</v>
      </c>
      <c r="I7" s="302"/>
    </row>
    <row r="8" spans="1:12" ht="15.95" customHeight="1">
      <c r="A8" s="302"/>
      <c r="B8" s="831" t="s">
        <v>5</v>
      </c>
      <c r="C8" s="832">
        <v>252.83501250428597</v>
      </c>
      <c r="D8" s="832">
        <v>33.43595632600033</v>
      </c>
      <c r="E8" s="832">
        <v>0</v>
      </c>
      <c r="F8" s="832">
        <v>7.3880299999999997</v>
      </c>
      <c r="G8" s="833">
        <v>120.79453594</v>
      </c>
      <c r="H8" s="830">
        <v>414.4535347702863</v>
      </c>
      <c r="I8" s="302"/>
    </row>
    <row r="9" spans="1:12" ht="15.95" customHeight="1">
      <c r="A9" s="302"/>
      <c r="B9" s="828" t="s">
        <v>7</v>
      </c>
      <c r="C9" s="829">
        <v>286.62556350564853</v>
      </c>
      <c r="D9" s="829">
        <v>83.149157572876746</v>
      </c>
      <c r="E9" s="829">
        <v>36.374232305438817</v>
      </c>
      <c r="F9" s="829">
        <v>3.8464898109674435</v>
      </c>
      <c r="G9" s="834">
        <v>6.7899380000000003</v>
      </c>
      <c r="H9" s="830">
        <v>416.78538119493152</v>
      </c>
      <c r="I9" s="302"/>
    </row>
    <row r="10" spans="1:12" ht="15.95" customHeight="1">
      <c r="A10" s="302"/>
      <c r="B10" s="831" t="s">
        <v>8</v>
      </c>
      <c r="C10" s="832">
        <v>309.56761059932285</v>
      </c>
      <c r="D10" s="832">
        <v>275.89230495710638</v>
      </c>
      <c r="E10" s="832">
        <v>179.28115759574425</v>
      </c>
      <c r="F10" s="832">
        <v>76.442158032596893</v>
      </c>
      <c r="G10" s="833">
        <v>0</v>
      </c>
      <c r="H10" s="830">
        <v>841.18323118477042</v>
      </c>
      <c r="I10" s="302"/>
    </row>
    <row r="11" spans="1:12" ht="15.95" customHeight="1">
      <c r="A11" s="302"/>
      <c r="B11" s="828" t="s">
        <v>67</v>
      </c>
      <c r="C11" s="829">
        <v>123.31755993845164</v>
      </c>
      <c r="D11" s="829">
        <v>139.2804149460317</v>
      </c>
      <c r="E11" s="829">
        <v>20.740911787090234</v>
      </c>
      <c r="F11" s="829">
        <v>79.413199921055636</v>
      </c>
      <c r="G11" s="834">
        <v>49.454521999999997</v>
      </c>
      <c r="H11" s="830">
        <v>412.20660859262921</v>
      </c>
      <c r="I11" s="302"/>
      <c r="L11" s="215"/>
    </row>
    <row r="12" spans="1:12" ht="15.95" customHeight="1">
      <c r="A12" s="302"/>
      <c r="B12" s="831" t="s">
        <v>6</v>
      </c>
      <c r="C12" s="832">
        <v>37.244164743220018</v>
      </c>
      <c r="D12" s="832">
        <v>31.201345585308033</v>
      </c>
      <c r="E12" s="832">
        <v>96.778007550461083</v>
      </c>
      <c r="F12" s="832">
        <v>72.064600169538934</v>
      </c>
      <c r="G12" s="833">
        <v>20.140022170000002</v>
      </c>
      <c r="H12" s="830">
        <v>257.42814021852809</v>
      </c>
      <c r="I12" s="302"/>
    </row>
    <row r="13" spans="1:12" ht="15.95" customHeight="1">
      <c r="A13" s="302"/>
      <c r="B13" s="828" t="s">
        <v>9</v>
      </c>
      <c r="C13" s="829">
        <v>400.54691680260572</v>
      </c>
      <c r="D13" s="829">
        <v>1009.0746481236482</v>
      </c>
      <c r="E13" s="829">
        <v>273.36283913640659</v>
      </c>
      <c r="F13" s="829">
        <v>1294.2061268635932</v>
      </c>
      <c r="G13" s="834">
        <v>0</v>
      </c>
      <c r="H13" s="830">
        <v>2977.1905309262538</v>
      </c>
      <c r="I13" s="302"/>
    </row>
    <row r="14" spans="1:12" ht="15.95" customHeight="1">
      <c r="A14" s="302"/>
      <c r="B14" s="831" t="s">
        <v>10</v>
      </c>
      <c r="C14" s="832">
        <v>223.69374780826726</v>
      </c>
      <c r="D14" s="832">
        <v>144.67894655508164</v>
      </c>
      <c r="E14" s="832">
        <v>52.080552802414893</v>
      </c>
      <c r="F14" s="832">
        <v>90.333728195829735</v>
      </c>
      <c r="G14" s="833">
        <v>20.160864474919997</v>
      </c>
      <c r="H14" s="830">
        <v>530.94783983651348</v>
      </c>
      <c r="I14" s="302"/>
    </row>
    <row r="15" spans="1:12" ht="15.95" customHeight="1">
      <c r="A15" s="302"/>
      <c r="B15" s="828" t="s">
        <v>11</v>
      </c>
      <c r="C15" s="829">
        <v>155.54214990042948</v>
      </c>
      <c r="D15" s="829">
        <v>146.19127431130505</v>
      </c>
      <c r="E15" s="829">
        <v>309.57996415921366</v>
      </c>
      <c r="F15" s="829">
        <v>95.962601116934238</v>
      </c>
      <c r="G15" s="834">
        <v>37.627922138800002</v>
      </c>
      <c r="H15" s="830">
        <v>744.90391162668243</v>
      </c>
      <c r="I15" s="302"/>
    </row>
    <row r="16" spans="1:12" ht="15.95" customHeight="1">
      <c r="A16" s="302"/>
      <c r="B16" s="831" t="s">
        <v>12</v>
      </c>
      <c r="C16" s="832">
        <v>849.08222104491381</v>
      </c>
      <c r="D16" s="832">
        <v>148.71420538386622</v>
      </c>
      <c r="E16" s="832">
        <v>165.71206987513349</v>
      </c>
      <c r="F16" s="832">
        <v>229.73958260805688</v>
      </c>
      <c r="G16" s="833">
        <v>40.805453739999997</v>
      </c>
      <c r="H16" s="830">
        <v>1434.0535326519705</v>
      </c>
      <c r="I16" s="302"/>
    </row>
    <row r="17" spans="1:9" ht="15.95" customHeight="1">
      <c r="A17" s="302"/>
      <c r="B17" s="828" t="s">
        <v>13</v>
      </c>
      <c r="C17" s="829">
        <v>44.427223729893996</v>
      </c>
      <c r="D17" s="829">
        <v>60.982818364970782</v>
      </c>
      <c r="E17" s="829">
        <v>79.241755567462619</v>
      </c>
      <c r="F17" s="829">
        <v>82.70040999466714</v>
      </c>
      <c r="G17" s="834">
        <v>11.485541960000001</v>
      </c>
      <c r="H17" s="830">
        <v>278.83774961699453</v>
      </c>
      <c r="I17" s="302"/>
    </row>
    <row r="18" spans="1:9" ht="15.95" customHeight="1">
      <c r="A18" s="302"/>
      <c r="B18" s="831" t="s">
        <v>14</v>
      </c>
      <c r="C18" s="832">
        <v>1051.3132167790386</v>
      </c>
      <c r="D18" s="832">
        <v>239.09241934257912</v>
      </c>
      <c r="E18" s="832">
        <v>1143.1408044910793</v>
      </c>
      <c r="F18" s="832">
        <v>169.66192587573661</v>
      </c>
      <c r="G18" s="833">
        <v>0</v>
      </c>
      <c r="H18" s="830">
        <v>2603.2083664884335</v>
      </c>
      <c r="I18" s="302"/>
    </row>
    <row r="19" spans="1:9" ht="15.95" customHeight="1">
      <c r="A19" s="302"/>
      <c r="B19" s="828" t="s">
        <v>15</v>
      </c>
      <c r="C19" s="829">
        <v>619.36591282567269</v>
      </c>
      <c r="D19" s="829">
        <v>552.10894559829853</v>
      </c>
      <c r="E19" s="829">
        <v>112.66729534031883</v>
      </c>
      <c r="F19" s="829">
        <v>150.86221399626575</v>
      </c>
      <c r="G19" s="834">
        <v>195.732562</v>
      </c>
      <c r="H19" s="830">
        <v>1630.7369297605558</v>
      </c>
      <c r="I19" s="302"/>
    </row>
    <row r="20" spans="1:9" ht="15.95" customHeight="1">
      <c r="A20" s="302"/>
      <c r="B20" s="831" t="s">
        <v>68</v>
      </c>
      <c r="C20" s="832">
        <v>72.933713168947463</v>
      </c>
      <c r="D20" s="832">
        <v>137.69394215047197</v>
      </c>
      <c r="E20" s="832">
        <v>88.531857817672972</v>
      </c>
      <c r="F20" s="832">
        <v>50.497938661867636</v>
      </c>
      <c r="G20" s="833">
        <v>0</v>
      </c>
      <c r="H20" s="830">
        <v>349.65745179896004</v>
      </c>
      <c r="I20" s="302"/>
    </row>
    <row r="21" spans="1:9" ht="15.95" customHeight="1">
      <c r="A21" s="302"/>
      <c r="B21" s="828" t="s">
        <v>16</v>
      </c>
      <c r="C21" s="829">
        <v>162.83096671729106</v>
      </c>
      <c r="D21" s="829">
        <v>168.73773390820747</v>
      </c>
      <c r="E21" s="829">
        <v>67.336670097229671</v>
      </c>
      <c r="F21" s="829">
        <v>16.93842976197033</v>
      </c>
      <c r="G21" s="834">
        <v>7.58561087</v>
      </c>
      <c r="H21" s="830">
        <v>423.42941135469852</v>
      </c>
      <c r="I21" s="302"/>
    </row>
    <row r="22" spans="1:9" ht="15.95" customHeight="1">
      <c r="A22" s="302"/>
      <c r="B22" s="831" t="s">
        <v>17</v>
      </c>
      <c r="C22" s="832">
        <v>87.165250321043715</v>
      </c>
      <c r="D22" s="832">
        <v>120.9584287160815</v>
      </c>
      <c r="E22" s="832">
        <v>107.73942735077823</v>
      </c>
      <c r="F22" s="832">
        <v>10.934695270783848</v>
      </c>
      <c r="G22" s="833">
        <v>8.3617509999999999</v>
      </c>
      <c r="H22" s="830">
        <v>335.15955265868729</v>
      </c>
      <c r="I22" s="302"/>
    </row>
    <row r="23" spans="1:9" ht="15.95" customHeight="1">
      <c r="A23" s="302"/>
      <c r="B23" s="828" t="s">
        <v>18</v>
      </c>
      <c r="C23" s="829">
        <v>303.69350903500566</v>
      </c>
      <c r="D23" s="829">
        <v>296.32038677773039</v>
      </c>
      <c r="E23" s="829">
        <v>50.584035711395074</v>
      </c>
      <c r="F23" s="829">
        <v>460.37547801727044</v>
      </c>
      <c r="G23" s="834">
        <v>38.968726490000002</v>
      </c>
      <c r="H23" s="830">
        <v>1149.9421360314016</v>
      </c>
      <c r="I23" s="302"/>
    </row>
    <row r="24" spans="1:9" ht="15.95" customHeight="1">
      <c r="A24" s="302"/>
      <c r="B24" s="831" t="s">
        <v>19</v>
      </c>
      <c r="C24" s="832">
        <v>54.328303554588175</v>
      </c>
      <c r="D24" s="832">
        <v>57.536867375147885</v>
      </c>
      <c r="E24" s="832">
        <v>19.280404529999998</v>
      </c>
      <c r="F24" s="832">
        <v>3.8012294971723426</v>
      </c>
      <c r="G24" s="833">
        <v>0</v>
      </c>
      <c r="H24" s="830">
        <v>134.94680495690838</v>
      </c>
      <c r="I24" s="302"/>
    </row>
    <row r="25" spans="1:9" ht="15.95" customHeight="1">
      <c r="A25" s="302"/>
      <c r="B25" s="828" t="s">
        <v>29</v>
      </c>
      <c r="C25" s="829">
        <v>121.02754755844742</v>
      </c>
      <c r="D25" s="829">
        <v>139.54992091752223</v>
      </c>
      <c r="E25" s="829">
        <v>168.44851073679536</v>
      </c>
      <c r="F25" s="829">
        <v>83.949628144389521</v>
      </c>
      <c r="G25" s="834">
        <v>166.16997287749999</v>
      </c>
      <c r="H25" s="830">
        <v>679.14558023465452</v>
      </c>
      <c r="I25" s="302"/>
    </row>
    <row r="26" spans="1:9" ht="15.95" customHeight="1">
      <c r="A26" s="302"/>
      <c r="B26" s="831" t="s">
        <v>69</v>
      </c>
      <c r="C26" s="832">
        <v>128.16317249069647</v>
      </c>
      <c r="D26" s="832">
        <v>85.903399308549723</v>
      </c>
      <c r="E26" s="832">
        <v>65.941041057163218</v>
      </c>
      <c r="F26" s="832">
        <v>68.69942665396151</v>
      </c>
      <c r="G26" s="833">
        <v>17.53057888</v>
      </c>
      <c r="H26" s="830">
        <v>366.23761839037093</v>
      </c>
      <c r="I26" s="302"/>
    </row>
    <row r="27" spans="1:9" ht="15.95" customHeight="1">
      <c r="A27" s="302"/>
      <c r="B27" s="828" t="s">
        <v>20</v>
      </c>
      <c r="C27" s="829">
        <v>104.26141738081303</v>
      </c>
      <c r="D27" s="829">
        <v>219.89614361453224</v>
      </c>
      <c r="E27" s="829">
        <v>114.32394706190682</v>
      </c>
      <c r="F27" s="829">
        <v>23.454562363374592</v>
      </c>
      <c r="G27" s="834">
        <v>35.656722900000005</v>
      </c>
      <c r="H27" s="830">
        <v>497.5927933206267</v>
      </c>
      <c r="I27" s="302"/>
    </row>
    <row r="28" spans="1:9" ht="15.95" customHeight="1">
      <c r="A28" s="302"/>
      <c r="B28" s="831" t="s">
        <v>21</v>
      </c>
      <c r="C28" s="832">
        <v>339.3082563537551</v>
      </c>
      <c r="D28" s="832">
        <v>86.646220590752606</v>
      </c>
      <c r="E28" s="832">
        <v>1018.8445279508476</v>
      </c>
      <c r="F28" s="832">
        <v>44.298153880022753</v>
      </c>
      <c r="G28" s="833">
        <v>4.9851329800000004</v>
      </c>
      <c r="H28" s="830">
        <v>1494.0822917553778</v>
      </c>
      <c r="I28" s="302"/>
    </row>
    <row r="29" spans="1:9" ht="15.95" customHeight="1">
      <c r="A29" s="302"/>
      <c r="B29" s="828" t="s">
        <v>22</v>
      </c>
      <c r="C29" s="829">
        <v>145.9104046354154</v>
      </c>
      <c r="D29" s="829">
        <v>169.62011521458979</v>
      </c>
      <c r="E29" s="829">
        <v>277.74502779975973</v>
      </c>
      <c r="F29" s="829">
        <v>77.836854913001986</v>
      </c>
      <c r="G29" s="834">
        <v>0</v>
      </c>
      <c r="H29" s="830">
        <v>671.11240256276687</v>
      </c>
      <c r="I29" s="302"/>
    </row>
    <row r="30" spans="1:9" ht="15.95" customHeight="1">
      <c r="A30" s="302"/>
      <c r="B30" s="831" t="s">
        <v>30</v>
      </c>
      <c r="C30" s="832">
        <v>114.49363817440178</v>
      </c>
      <c r="D30" s="832">
        <v>126.4083566355263</v>
      </c>
      <c r="E30" s="832">
        <v>37.635952354074881</v>
      </c>
      <c r="F30" s="832">
        <v>74.188226655582653</v>
      </c>
      <c r="G30" s="833">
        <v>1.156798</v>
      </c>
      <c r="H30" s="830">
        <v>353.88297181958558</v>
      </c>
      <c r="I30" s="302"/>
    </row>
    <row r="31" spans="1:9" ht="15.95" customHeight="1">
      <c r="A31" s="302"/>
      <c r="B31" s="828" t="s">
        <v>23</v>
      </c>
      <c r="C31" s="829">
        <v>98.888317050772642</v>
      </c>
      <c r="D31" s="829">
        <v>406.69406241152967</v>
      </c>
      <c r="E31" s="829">
        <v>5.1414886299999996</v>
      </c>
      <c r="F31" s="829">
        <v>4.76363</v>
      </c>
      <c r="G31" s="834">
        <v>4.4309539601199992</v>
      </c>
      <c r="H31" s="830">
        <v>519.91845205242225</v>
      </c>
      <c r="I31" s="302"/>
    </row>
    <row r="32" spans="1:9" ht="15.95" customHeight="1">
      <c r="A32" s="302"/>
      <c r="B32" s="831" t="s">
        <v>24</v>
      </c>
      <c r="C32" s="832">
        <v>286.79954320095783</v>
      </c>
      <c r="D32" s="832">
        <v>411.57650136657332</v>
      </c>
      <c r="E32" s="832">
        <v>231.0598542967227</v>
      </c>
      <c r="F32" s="832">
        <v>41.194911142795043</v>
      </c>
      <c r="G32" s="833">
        <v>44.05017316</v>
      </c>
      <c r="H32" s="830">
        <v>1014.6809831670489</v>
      </c>
      <c r="I32" s="302"/>
    </row>
    <row r="33" spans="1:10" ht="15.95" customHeight="1">
      <c r="A33" s="302"/>
      <c r="B33" s="828" t="s">
        <v>25</v>
      </c>
      <c r="C33" s="829">
        <v>15.695272551006848</v>
      </c>
      <c r="D33" s="829">
        <v>22.986365267823025</v>
      </c>
      <c r="E33" s="829">
        <v>4.6971747725874193</v>
      </c>
      <c r="F33" s="829">
        <v>39.861153808152807</v>
      </c>
      <c r="G33" s="834">
        <v>0</v>
      </c>
      <c r="H33" s="830">
        <v>83.239966399570093</v>
      </c>
      <c r="I33" s="302"/>
    </row>
    <row r="34" spans="1:10" ht="15.95" customHeight="1">
      <c r="A34" s="302"/>
      <c r="B34" s="831" t="s">
        <v>396</v>
      </c>
      <c r="C34" s="832">
        <v>338.65732153899216</v>
      </c>
      <c r="D34" s="832">
        <v>347.66011712503388</v>
      </c>
      <c r="E34" s="832">
        <v>233.56271666042952</v>
      </c>
      <c r="F34" s="832">
        <v>34.848843582083212</v>
      </c>
      <c r="G34" s="833">
        <v>63.640591271600002</v>
      </c>
      <c r="H34" s="830">
        <v>1018.3695901781387</v>
      </c>
      <c r="I34" s="302"/>
    </row>
    <row r="35" spans="1:10" ht="15.95" customHeight="1">
      <c r="A35" s="302"/>
      <c r="B35" s="828" t="s">
        <v>27</v>
      </c>
      <c r="C35" s="829">
        <v>79.929200977336592</v>
      </c>
      <c r="D35" s="829">
        <v>55.979402044517641</v>
      </c>
      <c r="E35" s="829">
        <v>44.220688230000007</v>
      </c>
      <c r="F35" s="829">
        <v>63.612143767318848</v>
      </c>
      <c r="G35" s="834">
        <v>22.903065640000001</v>
      </c>
      <c r="H35" s="830">
        <v>266.6445006591731</v>
      </c>
      <c r="I35" s="302"/>
    </row>
    <row r="36" spans="1:10" ht="15.95" customHeight="1">
      <c r="A36" s="302"/>
      <c r="B36" s="831" t="s">
        <v>28</v>
      </c>
      <c r="C36" s="832">
        <v>69.977906732854009</v>
      </c>
      <c r="D36" s="832">
        <v>36.250433092078019</v>
      </c>
      <c r="E36" s="832">
        <v>271.50539603548879</v>
      </c>
      <c r="F36" s="832">
        <v>30.446196855740158</v>
      </c>
      <c r="G36" s="833">
        <v>10.518816129999999</v>
      </c>
      <c r="H36" s="830">
        <v>418.69874884616092</v>
      </c>
      <c r="I36" s="302"/>
    </row>
    <row r="37" spans="1:10" ht="15.95" customHeight="1">
      <c r="A37" s="302"/>
      <c r="B37" s="828" t="s">
        <v>300</v>
      </c>
      <c r="C37" s="829">
        <v>0</v>
      </c>
      <c r="D37" s="829">
        <v>0</v>
      </c>
      <c r="E37" s="829">
        <v>10099.223697955105</v>
      </c>
      <c r="F37" s="829">
        <v>0</v>
      </c>
      <c r="G37" s="834">
        <v>0</v>
      </c>
      <c r="H37" s="830">
        <v>10099.223697955105</v>
      </c>
      <c r="I37" s="302"/>
    </row>
    <row r="38" spans="1:10" ht="15.95" customHeight="1">
      <c r="A38" s="302"/>
      <c r="B38" s="831" t="s">
        <v>41</v>
      </c>
      <c r="C38" s="832">
        <v>850.79550781862554</v>
      </c>
      <c r="D38" s="832">
        <v>5.2311109460757601</v>
      </c>
      <c r="E38" s="832">
        <v>0</v>
      </c>
      <c r="F38" s="832">
        <v>0</v>
      </c>
      <c r="G38" s="833">
        <v>1300.432</v>
      </c>
      <c r="H38" s="830">
        <v>2156.4586187647014</v>
      </c>
      <c r="I38" s="302"/>
    </row>
    <row r="39" spans="1:10" ht="18" customHeight="1">
      <c r="A39" s="302"/>
      <c r="B39" s="835" t="s">
        <v>106</v>
      </c>
      <c r="C39" s="836">
        <v>8111.0449152061319</v>
      </c>
      <c r="D39" s="836">
        <v>6073.648876032983</v>
      </c>
      <c r="E39" s="837">
        <v>15722.288700440084</v>
      </c>
      <c r="F39" s="836">
        <v>3777.8860848805107</v>
      </c>
      <c r="G39" s="838">
        <v>2231.58244293294</v>
      </c>
      <c r="H39" s="837">
        <v>35916.451019492648</v>
      </c>
      <c r="I39" s="302"/>
      <c r="J39" s="241"/>
    </row>
    <row r="40" spans="1:10" ht="33" customHeight="1">
      <c r="A40" s="302"/>
      <c r="B40" s="1108" t="s">
        <v>406</v>
      </c>
      <c r="C40" s="1108"/>
      <c r="D40" s="1108"/>
      <c r="E40" s="1108"/>
      <c r="F40" s="1108"/>
      <c r="G40" s="1108"/>
      <c r="H40" s="1108"/>
      <c r="I40" s="302"/>
    </row>
    <row r="41" spans="1:10">
      <c r="A41" s="302"/>
      <c r="B41" s="302"/>
      <c r="C41" s="302"/>
      <c r="D41" s="302"/>
      <c r="E41" s="302"/>
      <c r="F41" s="302"/>
      <c r="G41" s="302"/>
      <c r="H41" s="302"/>
      <c r="I41" s="302"/>
    </row>
    <row r="45" spans="1:10" ht="12" customHeight="1"/>
    <row r="56" ht="0.75" customHeight="1"/>
    <row r="59" ht="124.5" customHeight="1"/>
  </sheetData>
  <sheetProtection password="CF4C" sheet="1" objects="1" scenarios="1"/>
  <customSheetViews>
    <customSheetView guid="{E9B43C8C-734F-433D-AD37-344F9303B5CC}" showPageBreaks="1" showGridLines="0" zeroValues="0" showRuler="0" topLeftCell="A33">
      <pane ySplit="17.823529411764707" topLeftCell="A37" activePane="bottomLeft"/>
      <selection pane="bottomLeft" activeCell="B47" sqref="B47:H47"/>
      <pageMargins left="0.19685039370078741" right="0.19685039370078741" top="0.78740157480314965" bottom="0.78740157480314965" header="0" footer="0"/>
      <printOptions horizontalCentered="1"/>
      <pageSetup orientation="portrait" r:id="rId1"/>
      <headerFooter alignWithMargins="0"/>
    </customSheetView>
    <customSheetView guid="{9BF398E0-33D8-4E64-94A2-9B7C822C8383}" showPageBreaks="1" showGridLines="0" zeroValues="0" fitToPage="1" showRuler="0">
      <pageMargins left="0.19685039370078741" right="0.19685039370078741" top="0.78740157480314965" bottom="0.78740157480314965" header="0" footer="0"/>
      <printOptions horizontalCentered="1"/>
      <pageSetup scale="72" orientation="portrait" r:id="rId2"/>
      <headerFooter alignWithMargins="0"/>
    </customSheetView>
    <customSheetView guid="{6DCFE324-2DF9-4BB0-88BD-A4AD316C7A9E}" showGridLines="0" zeroValues="0" fitToPage="1" hiddenRows="1" hiddenColumns="1" showRuler="0">
      <pageMargins left="0.19685039370078741" right="0.19685039370078741" top="0.78740157480314965" bottom="0.78740157480314965" header="0" footer="0"/>
      <printOptions horizontalCentered="1"/>
      <pageSetup scale="75" orientation="portrait" r:id="rId3"/>
      <headerFooter alignWithMargins="0"/>
    </customSheetView>
    <customSheetView guid="{48A744A8-8180-4A3B-8108-49EF41816969}" showGridLines="0" zeroValues="0" fitToPage="1" hiddenColumns="1" showRuler="0">
      <pane ySplit="16" topLeftCell="A41" activePane="bottomLeft"/>
      <selection pane="bottomLeft" activeCell="J43" sqref="J43"/>
      <pageMargins left="0.19685039370078741" right="0.19685039370078741" top="0.78740157480314965" bottom="0.78740157480314965" header="0" footer="0"/>
      <printOptions horizontalCentered="1"/>
      <pageSetup orientation="portrait" r:id="rId4"/>
      <headerFooter alignWithMargins="0"/>
    </customSheetView>
    <customSheetView guid="{9E220BD5-A526-40BD-8239-3A0461590922}" showGridLines="0" zeroValues="0" showRuler="0" topLeftCell="A33">
      <pane ySplit="17.823529411764707" topLeftCell="A37" activePane="bottomLeft"/>
      <selection pane="bottomLeft" activeCell="B47" sqref="B47:H47"/>
      <pageMargins left="0.19685039370078741" right="0.19685039370078741" top="0.78740157480314965" bottom="0.78740157480314965" header="0" footer="0"/>
      <printOptions horizontalCentered="1"/>
      <pageSetup orientation="portrait" r:id="rId5"/>
      <headerFooter alignWithMargins="0"/>
    </customSheetView>
  </customSheetViews>
  <mergeCells count="5">
    <mergeCell ref="B3:B4"/>
    <mergeCell ref="H3:H4"/>
    <mergeCell ref="B40:H40"/>
    <mergeCell ref="B2:H2"/>
    <mergeCell ref="C3:G3"/>
  </mergeCells>
  <phoneticPr fontId="11" type="noConversion"/>
  <printOptions horizontalCentered="1"/>
  <pageMargins left="0.19685039370078741" right="0.19685039370078741" top="0.78740157480314965" bottom="0.78740157480314965" header="0" footer="0"/>
  <pageSetup scale="85" orientation="portrait" r:id="rId6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 enableFormatConditionsCalculation="0">
    <tabColor rgb="FFFFC000"/>
    <pageSetUpPr fitToPage="1"/>
  </sheetPr>
  <dimension ref="A1:J47"/>
  <sheetViews>
    <sheetView zoomScale="90" zoomScaleNormal="90" workbookViewId="0"/>
  </sheetViews>
  <sheetFormatPr baseColWidth="10" defaultRowHeight="12.75"/>
  <cols>
    <col min="1" max="1" width="1.7109375" style="4" customWidth="1"/>
    <col min="2" max="2" width="27.7109375" style="4" customWidth="1"/>
    <col min="3" max="5" width="14.28515625" style="4" customWidth="1"/>
    <col min="6" max="6" width="14.28515625" style="4" hidden="1" customWidth="1"/>
    <col min="7" max="7" width="14.28515625" style="4" customWidth="1"/>
    <col min="8" max="8" width="2.42578125" style="4" customWidth="1"/>
    <col min="9" max="9" width="12.42578125" style="4" bestFit="1" customWidth="1"/>
    <col min="10" max="16384" width="11.42578125" style="4"/>
  </cols>
  <sheetData>
    <row r="1" spans="1:8" s="6" customFormat="1" ht="12" customHeight="1" thickBot="1">
      <c r="A1" s="300"/>
      <c r="B1" s="298"/>
      <c r="C1" s="299"/>
      <c r="D1" s="299"/>
      <c r="E1" s="299"/>
      <c r="F1" s="299"/>
      <c r="G1" s="299"/>
      <c r="H1" s="300"/>
    </row>
    <row r="2" spans="1:8" ht="42" customHeight="1">
      <c r="A2" s="302"/>
      <c r="B2" s="1149" t="s">
        <v>434</v>
      </c>
      <c r="C2" s="1150"/>
      <c r="D2" s="1150"/>
      <c r="E2" s="1150"/>
      <c r="F2" s="1150"/>
      <c r="G2" s="1151"/>
      <c r="H2" s="317"/>
    </row>
    <row r="3" spans="1:8" s="3" customFormat="1" ht="18" customHeight="1">
      <c r="A3" s="308"/>
      <c r="B3" s="1140" t="s">
        <v>72</v>
      </c>
      <c r="C3" s="1143" t="s">
        <v>80</v>
      </c>
      <c r="D3" s="1143"/>
      <c r="E3" s="1143"/>
      <c r="F3" s="1143"/>
      <c r="G3" s="1140" t="s">
        <v>106</v>
      </c>
      <c r="H3" s="320"/>
    </row>
    <row r="4" spans="1:8" s="3" customFormat="1" ht="18" customHeight="1">
      <c r="A4" s="308"/>
      <c r="B4" s="1140"/>
      <c r="C4" s="839" t="s">
        <v>81</v>
      </c>
      <c r="D4" s="839" t="s">
        <v>82</v>
      </c>
      <c r="E4" s="839" t="s">
        <v>83</v>
      </c>
      <c r="F4" s="839" t="s">
        <v>93</v>
      </c>
      <c r="G4" s="1141"/>
      <c r="H4" s="320"/>
    </row>
    <row r="5" spans="1:8" ht="15" customHeight="1">
      <c r="A5" s="302"/>
      <c r="B5" s="840" t="s">
        <v>2</v>
      </c>
      <c r="C5" s="841">
        <v>28.750568359999999</v>
      </c>
      <c r="D5" s="841">
        <v>11.66762626</v>
      </c>
      <c r="E5" s="841">
        <v>0</v>
      </c>
      <c r="F5" s="841">
        <v>0</v>
      </c>
      <c r="G5" s="848">
        <v>40.418194620000001</v>
      </c>
      <c r="H5" s="321"/>
    </row>
    <row r="6" spans="1:8" ht="15" customHeight="1">
      <c r="A6" s="302"/>
      <c r="B6" s="843" t="s">
        <v>3</v>
      </c>
      <c r="C6" s="844">
        <v>29.039120789999998</v>
      </c>
      <c r="D6" s="844">
        <v>13.237964</v>
      </c>
      <c r="E6" s="844">
        <v>0</v>
      </c>
      <c r="F6" s="844">
        <v>0</v>
      </c>
      <c r="G6" s="848">
        <v>42.277084789999996</v>
      </c>
      <c r="H6" s="321"/>
    </row>
    <row r="7" spans="1:8" ht="15" customHeight="1">
      <c r="A7" s="302"/>
      <c r="B7" s="840" t="s">
        <v>4</v>
      </c>
      <c r="C7" s="841">
        <v>64.075221530454996</v>
      </c>
      <c r="D7" s="841">
        <v>23.386244000000001</v>
      </c>
      <c r="E7" s="841">
        <v>0</v>
      </c>
      <c r="F7" s="841">
        <v>0</v>
      </c>
      <c r="G7" s="848">
        <v>87.461465530455001</v>
      </c>
      <c r="H7" s="321"/>
    </row>
    <row r="8" spans="1:8" ht="15" customHeight="1">
      <c r="A8" s="302"/>
      <c r="B8" s="843" t="s">
        <v>5</v>
      </c>
      <c r="C8" s="844">
        <v>101.67841273000001</v>
      </c>
      <c r="D8" s="844">
        <v>20.350417139999998</v>
      </c>
      <c r="E8" s="844">
        <v>2.7822470799999994</v>
      </c>
      <c r="F8" s="844">
        <v>0</v>
      </c>
      <c r="G8" s="848">
        <v>124.81107695000001</v>
      </c>
      <c r="H8" s="321"/>
    </row>
    <row r="9" spans="1:8" ht="15" customHeight="1">
      <c r="A9" s="302"/>
      <c r="B9" s="840" t="s">
        <v>7</v>
      </c>
      <c r="C9" s="841">
        <v>138.22912805000001</v>
      </c>
      <c r="D9" s="841">
        <v>40.983084119999987</v>
      </c>
      <c r="E9" s="841">
        <v>0</v>
      </c>
      <c r="F9" s="841">
        <v>0</v>
      </c>
      <c r="G9" s="848">
        <v>179.21221216999999</v>
      </c>
      <c r="H9" s="321"/>
    </row>
    <row r="10" spans="1:8" ht="15" customHeight="1">
      <c r="A10" s="302"/>
      <c r="B10" s="843" t="s">
        <v>8</v>
      </c>
      <c r="C10" s="844">
        <v>120.61900619000001</v>
      </c>
      <c r="D10" s="844">
        <v>46.756713120000001</v>
      </c>
      <c r="E10" s="844">
        <v>0</v>
      </c>
      <c r="F10" s="844">
        <v>0</v>
      </c>
      <c r="G10" s="848">
        <v>167.37571931000002</v>
      </c>
      <c r="H10" s="321"/>
    </row>
    <row r="11" spans="1:8" ht="15" customHeight="1">
      <c r="A11" s="302"/>
      <c r="B11" s="840" t="s">
        <v>67</v>
      </c>
      <c r="C11" s="841">
        <v>33.563755320430005</v>
      </c>
      <c r="D11" s="841">
        <v>8.1104934699999998</v>
      </c>
      <c r="E11" s="841">
        <v>0</v>
      </c>
      <c r="F11" s="841">
        <v>0</v>
      </c>
      <c r="G11" s="848">
        <v>41.674248790430006</v>
      </c>
      <c r="H11" s="321"/>
    </row>
    <row r="12" spans="1:8" ht="15" customHeight="1">
      <c r="A12" s="302"/>
      <c r="B12" s="843" t="s">
        <v>6</v>
      </c>
      <c r="C12" s="844">
        <v>33.780829359999998</v>
      </c>
      <c r="D12" s="844">
        <v>13.015133820000001</v>
      </c>
      <c r="E12" s="844">
        <v>0</v>
      </c>
      <c r="F12" s="844">
        <v>0</v>
      </c>
      <c r="G12" s="848">
        <v>46.795963180000001</v>
      </c>
      <c r="H12" s="321"/>
    </row>
    <row r="13" spans="1:8" ht="15" customHeight="1">
      <c r="A13" s="302"/>
      <c r="B13" s="840" t="s">
        <v>9</v>
      </c>
      <c r="C13" s="841">
        <v>0</v>
      </c>
      <c r="D13" s="841">
        <v>0</v>
      </c>
      <c r="E13" s="841">
        <v>0</v>
      </c>
      <c r="F13" s="841">
        <v>0</v>
      </c>
      <c r="G13" s="848">
        <v>0</v>
      </c>
      <c r="H13" s="321"/>
    </row>
    <row r="14" spans="1:8" ht="15" customHeight="1">
      <c r="A14" s="302"/>
      <c r="B14" s="843" t="s">
        <v>10</v>
      </c>
      <c r="C14" s="844">
        <v>225.9972661802</v>
      </c>
      <c r="D14" s="844">
        <v>63.619326860000001</v>
      </c>
      <c r="E14" s="844">
        <v>4.8710880000000003</v>
      </c>
      <c r="F14" s="844">
        <v>0</v>
      </c>
      <c r="G14" s="848">
        <v>294.48768104019996</v>
      </c>
      <c r="H14" s="321"/>
    </row>
    <row r="15" spans="1:8" ht="15" customHeight="1">
      <c r="A15" s="302"/>
      <c r="B15" s="840" t="s">
        <v>11</v>
      </c>
      <c r="C15" s="841">
        <v>107.51447865001499</v>
      </c>
      <c r="D15" s="841">
        <v>30.572506190000002</v>
      </c>
      <c r="E15" s="841">
        <v>0.47893969999999975</v>
      </c>
      <c r="F15" s="841">
        <v>0</v>
      </c>
      <c r="G15" s="848">
        <v>138.565924540015</v>
      </c>
      <c r="H15" s="321"/>
    </row>
    <row r="16" spans="1:8" ht="15" customHeight="1">
      <c r="A16" s="302"/>
      <c r="B16" s="843" t="s">
        <v>12</v>
      </c>
      <c r="C16" s="844">
        <v>350.05913240000001</v>
      </c>
      <c r="D16" s="844">
        <v>74.52527262000001</v>
      </c>
      <c r="E16" s="844">
        <v>13.586501969999999</v>
      </c>
      <c r="F16" s="844">
        <v>0</v>
      </c>
      <c r="G16" s="848">
        <v>438.17090698999999</v>
      </c>
      <c r="H16" s="321"/>
    </row>
    <row r="17" spans="1:8" ht="15" customHeight="1">
      <c r="A17" s="302"/>
      <c r="B17" s="840" t="s">
        <v>13</v>
      </c>
      <c r="C17" s="841">
        <v>166.51084987000002</v>
      </c>
      <c r="D17" s="841">
        <v>87.99869160999998</v>
      </c>
      <c r="E17" s="841">
        <v>9.7089739999999994E-2</v>
      </c>
      <c r="F17" s="841">
        <v>0</v>
      </c>
      <c r="G17" s="848">
        <v>254.60663122</v>
      </c>
      <c r="H17" s="321"/>
    </row>
    <row r="18" spans="1:8" ht="15" customHeight="1">
      <c r="A18" s="302"/>
      <c r="B18" s="843" t="s">
        <v>14</v>
      </c>
      <c r="C18" s="844">
        <v>82.115302440007767</v>
      </c>
      <c r="D18" s="844">
        <v>7.5508115800000004</v>
      </c>
      <c r="E18" s="844">
        <v>4.4024515400000013</v>
      </c>
      <c r="F18" s="844">
        <v>0</v>
      </c>
      <c r="G18" s="848">
        <v>94.068565560007769</v>
      </c>
      <c r="H18" s="321"/>
    </row>
    <row r="19" spans="1:8" ht="15" customHeight="1">
      <c r="A19" s="302"/>
      <c r="B19" s="840" t="s">
        <v>15</v>
      </c>
      <c r="C19" s="841">
        <v>125.0874328399882</v>
      </c>
      <c r="D19" s="841">
        <v>80.924524219999995</v>
      </c>
      <c r="E19" s="841">
        <v>9.9363247300000008</v>
      </c>
      <c r="F19" s="841">
        <v>0</v>
      </c>
      <c r="G19" s="848">
        <v>215.94828178998819</v>
      </c>
      <c r="H19" s="321"/>
    </row>
    <row r="20" spans="1:8" ht="15" customHeight="1">
      <c r="A20" s="302"/>
      <c r="B20" s="843" t="s">
        <v>68</v>
      </c>
      <c r="C20" s="844">
        <v>60.38789194003536</v>
      </c>
      <c r="D20" s="844">
        <v>7.7919470000000004</v>
      </c>
      <c r="E20" s="844">
        <v>0</v>
      </c>
      <c r="F20" s="844">
        <v>0</v>
      </c>
      <c r="G20" s="848">
        <v>68.179838940035353</v>
      </c>
      <c r="H20" s="321"/>
    </row>
    <row r="21" spans="1:8" ht="15" customHeight="1">
      <c r="A21" s="302"/>
      <c r="B21" s="840" t="s">
        <v>16</v>
      </c>
      <c r="C21" s="841">
        <v>57.107090619999987</v>
      </c>
      <c r="D21" s="841">
        <v>19.593837530000002</v>
      </c>
      <c r="E21" s="841">
        <v>0</v>
      </c>
      <c r="F21" s="841">
        <v>0</v>
      </c>
      <c r="G21" s="848">
        <v>76.700928149999982</v>
      </c>
      <c r="H21" s="321"/>
    </row>
    <row r="22" spans="1:8" ht="15" customHeight="1">
      <c r="A22" s="302"/>
      <c r="B22" s="843" t="s">
        <v>17</v>
      </c>
      <c r="C22" s="844">
        <v>97.784711059984431</v>
      </c>
      <c r="D22" s="844">
        <v>16.855026499839997</v>
      </c>
      <c r="E22" s="844">
        <v>1.8034350299999997</v>
      </c>
      <c r="F22" s="844">
        <v>0</v>
      </c>
      <c r="G22" s="848">
        <v>116.44317258982443</v>
      </c>
      <c r="H22" s="321"/>
    </row>
    <row r="23" spans="1:8" ht="15" customHeight="1">
      <c r="A23" s="302"/>
      <c r="B23" s="840" t="s">
        <v>18</v>
      </c>
      <c r="C23" s="841">
        <v>66.934214749999995</v>
      </c>
      <c r="D23" s="841">
        <v>21.45519419</v>
      </c>
      <c r="E23" s="841">
        <v>0</v>
      </c>
      <c r="F23" s="841">
        <v>0</v>
      </c>
      <c r="G23" s="848">
        <v>88.389408939999996</v>
      </c>
      <c r="H23" s="321"/>
    </row>
    <row r="24" spans="1:8" ht="15" customHeight="1">
      <c r="A24" s="302"/>
      <c r="B24" s="843" t="s">
        <v>19</v>
      </c>
      <c r="C24" s="844">
        <v>216.58886917004264</v>
      </c>
      <c r="D24" s="844">
        <v>13.934376190000002</v>
      </c>
      <c r="E24" s="844">
        <v>19.842837779999996</v>
      </c>
      <c r="F24" s="844">
        <v>0</v>
      </c>
      <c r="G24" s="848">
        <v>250.36608314004263</v>
      </c>
      <c r="H24" s="321"/>
    </row>
    <row r="25" spans="1:8" ht="15" customHeight="1">
      <c r="A25" s="302"/>
      <c r="B25" s="840" t="s">
        <v>29</v>
      </c>
      <c r="C25" s="841">
        <v>129.36064653995044</v>
      </c>
      <c r="D25" s="841">
        <v>24.501668500000001</v>
      </c>
      <c r="E25" s="841">
        <v>0.72963478000000004</v>
      </c>
      <c r="F25" s="841">
        <v>0</v>
      </c>
      <c r="G25" s="848">
        <v>154.59194981995043</v>
      </c>
      <c r="H25" s="321"/>
    </row>
    <row r="26" spans="1:8" ht="15" customHeight="1">
      <c r="A26" s="302"/>
      <c r="B26" s="843" t="s">
        <v>69</v>
      </c>
      <c r="C26" s="844">
        <v>250.41520979995022</v>
      </c>
      <c r="D26" s="844">
        <v>68.127950146000003</v>
      </c>
      <c r="E26" s="844">
        <v>19.277129283000001</v>
      </c>
      <c r="F26" s="844">
        <v>0</v>
      </c>
      <c r="G26" s="848">
        <v>337.82028922895023</v>
      </c>
      <c r="H26" s="321"/>
    </row>
    <row r="27" spans="1:8" ht="15" customHeight="1">
      <c r="A27" s="302"/>
      <c r="B27" s="840" t="s">
        <v>20</v>
      </c>
      <c r="C27" s="841">
        <v>100.71990226000577</v>
      </c>
      <c r="D27" s="841">
        <v>22.844530229999997</v>
      </c>
      <c r="E27" s="841">
        <v>0</v>
      </c>
      <c r="F27" s="841">
        <v>0</v>
      </c>
      <c r="G27" s="848">
        <v>123.56443249000577</v>
      </c>
      <c r="H27" s="321"/>
    </row>
    <row r="28" spans="1:8" ht="15" customHeight="1">
      <c r="A28" s="302"/>
      <c r="B28" s="843" t="s">
        <v>21</v>
      </c>
      <c r="C28" s="844">
        <v>68.79976846000001</v>
      </c>
      <c r="D28" s="844">
        <v>13.76830621</v>
      </c>
      <c r="E28" s="844">
        <v>5.1757471500000003</v>
      </c>
      <c r="F28" s="844">
        <v>0</v>
      </c>
      <c r="G28" s="848">
        <v>87.743821820000022</v>
      </c>
      <c r="H28" s="321"/>
    </row>
    <row r="29" spans="1:8" ht="15" customHeight="1">
      <c r="A29" s="302"/>
      <c r="B29" s="840" t="s">
        <v>22</v>
      </c>
      <c r="C29" s="841">
        <v>111.77780360999998</v>
      </c>
      <c r="D29" s="841">
        <v>47.733356738500007</v>
      </c>
      <c r="E29" s="841">
        <v>0.97800218999999966</v>
      </c>
      <c r="F29" s="841">
        <v>0</v>
      </c>
      <c r="G29" s="848">
        <v>160.48916253849998</v>
      </c>
      <c r="H29" s="321"/>
    </row>
    <row r="30" spans="1:8" ht="15" customHeight="1">
      <c r="A30" s="302"/>
      <c r="B30" s="843" t="s">
        <v>30</v>
      </c>
      <c r="C30" s="844">
        <v>78.930816800000017</v>
      </c>
      <c r="D30" s="844">
        <v>42.174742777878322</v>
      </c>
      <c r="E30" s="844">
        <v>0</v>
      </c>
      <c r="F30" s="844">
        <v>0</v>
      </c>
      <c r="G30" s="848">
        <v>121.10555957787834</v>
      </c>
      <c r="H30" s="321"/>
    </row>
    <row r="31" spans="1:8" ht="15" customHeight="1">
      <c r="A31" s="302"/>
      <c r="B31" s="840" t="s">
        <v>23</v>
      </c>
      <c r="C31" s="841">
        <v>65.334972620000002</v>
      </c>
      <c r="D31" s="841">
        <v>37.426334179999998</v>
      </c>
      <c r="E31" s="841">
        <v>0</v>
      </c>
      <c r="F31" s="841">
        <v>0</v>
      </c>
      <c r="G31" s="848">
        <v>102.7613068</v>
      </c>
      <c r="H31" s="321"/>
    </row>
    <row r="32" spans="1:8" ht="15" customHeight="1">
      <c r="A32" s="302"/>
      <c r="B32" s="843" t="s">
        <v>24</v>
      </c>
      <c r="C32" s="844">
        <v>48.091294480000002</v>
      </c>
      <c r="D32" s="844">
        <v>16.551748</v>
      </c>
      <c r="E32" s="844">
        <v>0</v>
      </c>
      <c r="F32" s="844">
        <v>0</v>
      </c>
      <c r="G32" s="848">
        <v>64.643042480000005</v>
      </c>
      <c r="H32" s="321"/>
    </row>
    <row r="33" spans="1:10" ht="15" customHeight="1">
      <c r="A33" s="302"/>
      <c r="B33" s="840" t="s">
        <v>25</v>
      </c>
      <c r="C33" s="841">
        <v>25.97137562004373</v>
      </c>
      <c r="D33" s="841">
        <v>9.0085801900000018</v>
      </c>
      <c r="E33" s="841">
        <v>0</v>
      </c>
      <c r="F33" s="841">
        <v>0</v>
      </c>
      <c r="G33" s="848">
        <v>34.979955810043734</v>
      </c>
      <c r="H33" s="321"/>
    </row>
    <row r="34" spans="1:10" ht="15" customHeight="1">
      <c r="A34" s="302"/>
      <c r="B34" s="843" t="s">
        <v>396</v>
      </c>
      <c r="C34" s="844">
        <v>302.64631751999423</v>
      </c>
      <c r="D34" s="844">
        <v>69.525341999999995</v>
      </c>
      <c r="E34" s="844">
        <v>0</v>
      </c>
      <c r="F34" s="844">
        <v>0</v>
      </c>
      <c r="G34" s="848">
        <v>372.17165951999425</v>
      </c>
      <c r="H34" s="321"/>
    </row>
    <row r="35" spans="1:10" ht="15" customHeight="1">
      <c r="A35" s="302"/>
      <c r="B35" s="840" t="s">
        <v>27</v>
      </c>
      <c r="C35" s="841">
        <v>130.95076082</v>
      </c>
      <c r="D35" s="841">
        <v>38.455861609999999</v>
      </c>
      <c r="E35" s="841">
        <v>0</v>
      </c>
      <c r="F35" s="841">
        <v>0</v>
      </c>
      <c r="G35" s="848">
        <v>169.40662243</v>
      </c>
      <c r="H35" s="321"/>
    </row>
    <row r="36" spans="1:10" ht="12" customHeight="1">
      <c r="A36" s="302"/>
      <c r="B36" s="843" t="s">
        <v>28</v>
      </c>
      <c r="C36" s="844">
        <v>73.050276540047591</v>
      </c>
      <c r="D36" s="844">
        <v>17.237586149999998</v>
      </c>
      <c r="E36" s="844">
        <v>0</v>
      </c>
      <c r="F36" s="844">
        <v>0</v>
      </c>
      <c r="G36" s="848">
        <v>90.287862690047589</v>
      </c>
      <c r="H36" s="321"/>
    </row>
    <row r="37" spans="1:10" ht="12" hidden="1" customHeight="1" thickBot="1">
      <c r="A37" s="302"/>
      <c r="B37" s="843"/>
      <c r="C37" s="844"/>
      <c r="D37" s="844"/>
      <c r="E37" s="844"/>
      <c r="F37" s="844"/>
      <c r="G37" s="848"/>
      <c r="H37" s="321"/>
    </row>
    <row r="38" spans="1:10" ht="14.25" hidden="1">
      <c r="A38" s="302"/>
      <c r="B38" s="840" t="s">
        <v>301</v>
      </c>
      <c r="C38" s="841">
        <v>0</v>
      </c>
      <c r="D38" s="841">
        <v>0</v>
      </c>
      <c r="E38" s="841">
        <v>0</v>
      </c>
      <c r="F38" s="841">
        <v>0</v>
      </c>
      <c r="G38" s="848">
        <v>0</v>
      </c>
      <c r="H38" s="321"/>
    </row>
    <row r="39" spans="1:10" ht="13.5" customHeight="1">
      <c r="A39" s="302"/>
      <c r="B39" s="843" t="s">
        <v>41</v>
      </c>
      <c r="C39" s="844">
        <v>0.24360000000000001</v>
      </c>
      <c r="D39" s="844">
        <v>0</v>
      </c>
      <c r="E39" s="844">
        <v>0</v>
      </c>
      <c r="F39" s="844">
        <v>0</v>
      </c>
      <c r="G39" s="848">
        <v>0.24360000000000001</v>
      </c>
      <c r="H39" s="321"/>
    </row>
    <row r="40" spans="1:10" ht="16.5" customHeight="1">
      <c r="A40" s="302"/>
      <c r="B40" s="850" t="s">
        <v>106</v>
      </c>
      <c r="C40" s="848">
        <v>3492.1160273211499</v>
      </c>
      <c r="D40" s="848">
        <v>1009.6851971522185</v>
      </c>
      <c r="E40" s="848">
        <v>83.961428972999997</v>
      </c>
      <c r="F40" s="848">
        <v>0</v>
      </c>
      <c r="G40" s="848">
        <v>4585.7626534463689</v>
      </c>
      <c r="H40" s="321"/>
      <c r="I40" s="56"/>
      <c r="J40" s="215"/>
    </row>
    <row r="41" spans="1:10" ht="18" customHeight="1">
      <c r="A41" s="302"/>
      <c r="B41" s="1148" t="s">
        <v>405</v>
      </c>
      <c r="C41" s="1148"/>
      <c r="D41" s="1148"/>
      <c r="E41" s="1148"/>
      <c r="F41" s="1148"/>
      <c r="G41" s="1148"/>
      <c r="H41" s="322"/>
      <c r="J41" s="206"/>
    </row>
    <row r="42" spans="1:10">
      <c r="A42" s="302"/>
      <c r="B42" s="307"/>
      <c r="C42" s="305"/>
      <c r="D42" s="305"/>
      <c r="E42" s="305"/>
      <c r="F42" s="305"/>
      <c r="G42" s="305"/>
      <c r="H42" s="302"/>
    </row>
    <row r="43" spans="1:10">
      <c r="I43" s="242"/>
    </row>
    <row r="44" spans="1:10" ht="15" customHeight="1"/>
    <row r="47" spans="1:10">
      <c r="C47" s="206"/>
      <c r="D47" s="206"/>
      <c r="E47" s="206"/>
      <c r="F47" s="206"/>
    </row>
  </sheetData>
  <sheetProtection password="CF4C" sheet="1" objects="1" scenarios="1"/>
  <customSheetViews>
    <customSheetView guid="{E9B43C8C-734F-433D-AD37-344F9303B5CC}" showPageBreaks="1" showGridLines="0" zeroValues="0" showRuler="0">
      <pane ySplit="19" topLeftCell="A39"/>
      <selection activeCell="I11" sqref="I11"/>
      <pageMargins left="0.39370078740157483" right="0.39370078740157483" top="0.59055118110236227" bottom="0.59055118110236227" header="0.39370078740157483" footer="0.39370078740157483"/>
      <printOptions horizontalCentered="1"/>
      <pageSetup orientation="portrait" r:id="rId1"/>
      <headerFooter alignWithMargins="0"/>
    </customSheetView>
    <customSheetView guid="{9BF398E0-33D8-4E64-94A2-9B7C822C8383}" showPageBreaks="1" showGridLines="0" zeroValues="0" showRuler="0">
      <pageMargins left="0.19685039370078741" right="0.19685039370078741" top="0.59055118110236227" bottom="0.59055118110236227" header="0.39370078740157483" footer="0.39370078740157483"/>
      <printOptions horizontalCentered="1"/>
      <pageSetup orientation="portrait" r:id="rId2"/>
      <headerFooter alignWithMargins="0"/>
    </customSheetView>
    <customSheetView guid="{6DCFE324-2DF9-4BB0-88BD-A4AD316C7A9E}" showGridLines="0" zeroValues="0" hiddenRows="1" showRuler="0">
      <pageMargins left="0.19685039370078741" right="0.19685039370078741" top="0.59055118110236227" bottom="0.59055118110236227" header="0.39370078740157483" footer="0.39370078740157483"/>
      <printOptions horizontalCentered="1"/>
      <pageSetup orientation="portrait" r:id="rId3"/>
      <headerFooter alignWithMargins="0"/>
    </customSheetView>
    <customSheetView guid="{48A744A8-8180-4A3B-8108-49EF41816969}" showGridLines="0" zeroValues="0" hiddenRows="1" hiddenColumns="1" showRuler="0" topLeftCell="A32">
      <pane ySplit="19.411764705882351" topLeftCell="A37"/>
      <selection activeCell="B45" sqref="B45:G45"/>
      <pageMargins left="0.19685039370078741" right="0.19685039370078741" top="0.59055118110236227" bottom="0.59055118110236227" header="0.39370078740157483" footer="0.39370078740157483"/>
      <printOptions horizontalCentered="1"/>
      <pageSetup orientation="portrait" r:id="rId4"/>
      <headerFooter alignWithMargins="0"/>
    </customSheetView>
    <customSheetView guid="{9E220BD5-A526-40BD-8239-3A0461590922}" showGridLines="0" zeroValues="0" showRuler="0" topLeftCell="A32">
      <pane ySplit="20.058823529411764" topLeftCell="A32"/>
      <selection activeCell="I11" sqref="I11"/>
      <pageMargins left="0.39370078740157483" right="0.39370078740157483" top="0.59055118110236227" bottom="0.59055118110236227" header="0.39370078740157483" footer="0.39370078740157483"/>
      <printOptions horizontalCentered="1"/>
      <pageSetup orientation="portrait" r:id="rId5"/>
      <headerFooter alignWithMargins="0"/>
    </customSheetView>
  </customSheetViews>
  <mergeCells count="5">
    <mergeCell ref="B41:G41"/>
    <mergeCell ref="B2:G2"/>
    <mergeCell ref="B3:B4"/>
    <mergeCell ref="G3:G4"/>
    <mergeCell ref="C3:F3"/>
  </mergeCells>
  <phoneticPr fontId="11" type="noConversion"/>
  <printOptions horizontalCentered="1"/>
  <pageMargins left="0.39370078740157483" right="0.39370078740157483" top="0.59055118110236227" bottom="0.59055118110236227" header="0.39370078740157483" footer="0.39370078740157483"/>
  <pageSetup scale="96" orientation="portrait" r:id="rId6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FFC000"/>
  </sheetPr>
  <dimension ref="A1:H22"/>
  <sheetViews>
    <sheetView workbookViewId="0"/>
  </sheetViews>
  <sheetFormatPr baseColWidth="10" defaultRowHeight="12.75"/>
  <cols>
    <col min="1" max="1" width="2.7109375" style="4" customWidth="1"/>
    <col min="2" max="2" width="8.7109375" style="4" customWidth="1"/>
    <col min="3" max="7" width="14.7109375" style="4" customWidth="1"/>
    <col min="8" max="8" width="2.7109375" style="4" customWidth="1"/>
    <col min="9" max="16384" width="11.42578125" style="4"/>
  </cols>
  <sheetData>
    <row r="1" spans="1:8" s="6" customFormat="1" ht="15" customHeight="1" thickBot="1">
      <c r="A1" s="297"/>
      <c r="B1" s="298"/>
      <c r="C1" s="299"/>
      <c r="D1" s="299"/>
      <c r="E1" s="299"/>
      <c r="F1" s="299"/>
      <c r="G1" s="299"/>
      <c r="H1" s="300"/>
    </row>
    <row r="2" spans="1:8" ht="42" customHeight="1" thickBot="1">
      <c r="A2" s="301"/>
      <c r="B2" s="1084" t="s">
        <v>428</v>
      </c>
      <c r="C2" s="1085"/>
      <c r="D2" s="1085"/>
      <c r="E2" s="1085"/>
      <c r="F2" s="1085"/>
      <c r="G2" s="1086"/>
      <c r="H2" s="302"/>
    </row>
    <row r="3" spans="1:8" ht="21" customHeight="1" thickBot="1">
      <c r="A3" s="303"/>
      <c r="B3" s="208" t="s">
        <v>77</v>
      </c>
      <c r="C3" s="208" t="s">
        <v>81</v>
      </c>
      <c r="D3" s="208" t="s">
        <v>82</v>
      </c>
      <c r="E3" s="208" t="s">
        <v>83</v>
      </c>
      <c r="F3" s="208" t="s">
        <v>254</v>
      </c>
      <c r="G3" s="208" t="s">
        <v>106</v>
      </c>
      <c r="H3" s="302"/>
    </row>
    <row r="4" spans="1:8" ht="18" customHeight="1" thickBot="1">
      <c r="A4" s="303"/>
      <c r="B4" s="203">
        <v>2002</v>
      </c>
      <c r="C4" s="616">
        <v>2293</v>
      </c>
      <c r="D4" s="616">
        <v>1146</v>
      </c>
      <c r="E4" s="616">
        <v>695</v>
      </c>
      <c r="F4" s="616">
        <v>6285</v>
      </c>
      <c r="G4" s="820">
        <v>10419</v>
      </c>
      <c r="H4" s="304"/>
    </row>
    <row r="5" spans="1:8" ht="18" customHeight="1" thickBot="1">
      <c r="A5" s="303"/>
      <c r="B5" s="202">
        <v>2003</v>
      </c>
      <c r="C5" s="614">
        <v>4237.6822999400001</v>
      </c>
      <c r="D5" s="614">
        <v>2147.5491737686311</v>
      </c>
      <c r="E5" s="614">
        <v>1926.7617790868337</v>
      </c>
      <c r="F5" s="614">
        <v>4121.4896577</v>
      </c>
      <c r="G5" s="820">
        <v>12433.482910495464</v>
      </c>
      <c r="H5" s="304"/>
    </row>
    <row r="6" spans="1:8" ht="18" customHeight="1" thickBot="1">
      <c r="A6" s="303"/>
      <c r="B6" s="203">
        <v>2004</v>
      </c>
      <c r="C6" s="616">
        <v>4071.4475795640005</v>
      </c>
      <c r="D6" s="616">
        <v>3035.4075303776663</v>
      </c>
      <c r="E6" s="616">
        <v>1386.462534168094</v>
      </c>
      <c r="F6" s="616">
        <v>4996.0458591836723</v>
      </c>
      <c r="G6" s="820">
        <v>13489.363503293433</v>
      </c>
      <c r="H6" s="304"/>
    </row>
    <row r="7" spans="1:8" ht="18" customHeight="1" thickBot="1">
      <c r="A7" s="303"/>
      <c r="B7" s="202">
        <v>2005</v>
      </c>
      <c r="C7" s="614">
        <v>7085.2770266450079</v>
      </c>
      <c r="D7" s="614">
        <v>4988.4086592830499</v>
      </c>
      <c r="E7" s="614">
        <v>2917.7999596649224</v>
      </c>
      <c r="F7" s="614">
        <v>6615.8627616949598</v>
      </c>
      <c r="G7" s="820">
        <v>21607.34840728794</v>
      </c>
      <c r="H7" s="304"/>
    </row>
    <row r="8" spans="1:8" ht="18" customHeight="1" thickBot="1">
      <c r="A8" s="303"/>
      <c r="B8" s="203">
        <v>2006</v>
      </c>
      <c r="C8" s="616">
        <v>5771.3962180547605</v>
      </c>
      <c r="D8" s="616">
        <v>2699.2173367951941</v>
      </c>
      <c r="E8" s="616">
        <v>2817.3939391910171</v>
      </c>
      <c r="F8" s="616">
        <v>4440.5147086100005</v>
      </c>
      <c r="G8" s="820">
        <v>15728.522202650973</v>
      </c>
      <c r="H8" s="304"/>
    </row>
    <row r="9" spans="1:8" ht="18" customHeight="1" thickBot="1">
      <c r="A9" s="303"/>
      <c r="B9" s="202">
        <v>2007</v>
      </c>
      <c r="C9" s="614">
        <v>9432.6144038057009</v>
      </c>
      <c r="D9" s="614">
        <v>4140.4379262282173</v>
      </c>
      <c r="E9" s="614">
        <v>2714.1753860010426</v>
      </c>
      <c r="F9" s="614">
        <v>5230.1596738640355</v>
      </c>
      <c r="G9" s="820">
        <v>21517.387389898999</v>
      </c>
      <c r="H9" s="304"/>
    </row>
    <row r="10" spans="1:8" ht="18" customHeight="1" thickBot="1">
      <c r="A10" s="303"/>
      <c r="B10" s="203">
        <v>2008</v>
      </c>
      <c r="C10" s="616">
        <v>12318.741223349318</v>
      </c>
      <c r="D10" s="616">
        <v>6279.1612472628185</v>
      </c>
      <c r="E10" s="616">
        <v>3237.167335840531</v>
      </c>
      <c r="F10" s="616">
        <v>4484.7309449354952</v>
      </c>
      <c r="G10" s="820">
        <v>26319.80075138816</v>
      </c>
      <c r="H10" s="304"/>
    </row>
    <row r="11" spans="1:8" ht="18" customHeight="1" thickBot="1">
      <c r="A11" s="303"/>
      <c r="B11" s="202">
        <v>2009</v>
      </c>
      <c r="C11" s="614">
        <v>14815.279643046</v>
      </c>
      <c r="D11" s="614">
        <v>5596.2922273299355</v>
      </c>
      <c r="E11" s="614">
        <v>3642.5786518454997</v>
      </c>
      <c r="F11" s="614">
        <v>6192.8062995294667</v>
      </c>
      <c r="G11" s="820">
        <v>30246.9568217509</v>
      </c>
      <c r="H11" s="304"/>
    </row>
    <row r="12" spans="1:8" ht="18" customHeight="1" thickBot="1">
      <c r="A12" s="303"/>
      <c r="B12" s="203">
        <v>2010</v>
      </c>
      <c r="C12" s="616">
        <v>16965.852561830176</v>
      </c>
      <c r="D12" s="616">
        <v>5318.1329820285446</v>
      </c>
      <c r="E12" s="616">
        <v>3729.2382026420423</v>
      </c>
      <c r="F12" s="616">
        <v>5487.8126719866905</v>
      </c>
      <c r="G12" s="820">
        <v>31501.036418487449</v>
      </c>
      <c r="H12" s="304"/>
    </row>
    <row r="13" spans="1:8" ht="18" customHeight="1" thickBot="1">
      <c r="A13" s="303"/>
      <c r="B13" s="203">
        <v>2011</v>
      </c>
      <c r="C13" s="616">
        <v>20197.792310273057</v>
      </c>
      <c r="D13" s="616">
        <v>7187.6791061526683</v>
      </c>
      <c r="E13" s="616">
        <v>3975.3017407573302</v>
      </c>
      <c r="F13" s="616">
        <v>6114.1727888010309</v>
      </c>
      <c r="G13" s="820">
        <v>37474.945945984087</v>
      </c>
      <c r="H13" s="304"/>
    </row>
    <row r="14" spans="1:8" ht="18" customHeight="1" thickBot="1">
      <c r="A14" s="303"/>
      <c r="B14" s="204">
        <v>2012</v>
      </c>
      <c r="C14" s="615">
        <v>24661.561915373601</v>
      </c>
      <c r="D14" s="615">
        <v>6861.851237961002</v>
      </c>
      <c r="E14" s="617">
        <v>2913.721863077692</v>
      </c>
      <c r="F14" s="617">
        <v>6065.0786565267254</v>
      </c>
      <c r="G14" s="820">
        <v>40502.213672939019</v>
      </c>
      <c r="H14" s="304"/>
    </row>
    <row r="15" spans="1:8" ht="42" customHeight="1">
      <c r="A15" s="302"/>
      <c r="B15" s="1087" t="s">
        <v>415</v>
      </c>
      <c r="C15" s="1087"/>
      <c r="D15" s="1087"/>
      <c r="E15" s="1087"/>
      <c r="F15" s="1087"/>
      <c r="G15" s="1087"/>
      <c r="H15" s="302"/>
    </row>
    <row r="16" spans="1:8" ht="12" customHeight="1">
      <c r="A16" s="302"/>
      <c r="B16" s="1088"/>
      <c r="C16" s="1088"/>
      <c r="D16" s="1088"/>
      <c r="E16" s="1088"/>
      <c r="F16" s="1088"/>
      <c r="G16" s="1088"/>
      <c r="H16" s="304"/>
    </row>
    <row r="22" spans="2:2">
      <c r="B22" s="25"/>
    </row>
  </sheetData>
  <sheetProtection password="CF4C" sheet="1" objects="1" scenarios="1"/>
  <mergeCells count="3">
    <mergeCell ref="B2:G2"/>
    <mergeCell ref="B15:G15"/>
    <mergeCell ref="B16:G16"/>
  </mergeCells>
  <printOptions horizontalCentered="1"/>
  <pageMargins left="0.19685039370078741" right="0.19685039370078741" top="0.59055118110236227" bottom="0.59055118110236227" header="0.39370078740157483" footer="0.39370078740157483"/>
  <pageSetup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 enableFormatConditionsCalculation="0">
    <tabColor rgb="FFFFC000"/>
    <pageSetUpPr fitToPage="1"/>
  </sheetPr>
  <dimension ref="A1:L41"/>
  <sheetViews>
    <sheetView zoomScale="85" zoomScaleNormal="85" workbookViewId="0">
      <selection activeCell="J11" sqref="J11"/>
    </sheetView>
  </sheetViews>
  <sheetFormatPr baseColWidth="10" defaultRowHeight="12.75"/>
  <cols>
    <col min="1" max="1" width="1.7109375" style="4" customWidth="1"/>
    <col min="2" max="2" width="27.7109375" style="4" customWidth="1"/>
    <col min="3" max="3" width="14.140625" style="4" customWidth="1"/>
    <col min="4" max="4" width="15.7109375" style="4" customWidth="1"/>
    <col min="5" max="5" width="17.5703125" style="4" customWidth="1"/>
    <col min="6" max="7" width="14.140625" style="4" customWidth="1"/>
    <col min="8" max="8" width="1.7109375" style="4" customWidth="1"/>
    <col min="9" max="9" width="7.7109375" style="4" customWidth="1"/>
    <col min="10" max="11" width="11.42578125" style="4"/>
    <col min="12" max="12" width="6.7109375" style="4" bestFit="1" customWidth="1"/>
    <col min="13" max="13" width="5" style="4" bestFit="1" customWidth="1"/>
    <col min="14" max="16384" width="11.42578125" style="4"/>
  </cols>
  <sheetData>
    <row r="1" spans="1:8" s="6" customFormat="1" ht="12" customHeight="1">
      <c r="A1" s="300"/>
      <c r="B1" s="298"/>
      <c r="C1" s="299"/>
      <c r="D1" s="299"/>
      <c r="E1" s="299"/>
      <c r="F1" s="299"/>
      <c r="G1" s="299"/>
      <c r="H1" s="300"/>
    </row>
    <row r="2" spans="1:8" ht="42" customHeight="1">
      <c r="A2" s="302"/>
      <c r="B2" s="1152" t="s">
        <v>543</v>
      </c>
      <c r="C2" s="1153"/>
      <c r="D2" s="1153"/>
      <c r="E2" s="1153"/>
      <c r="F2" s="1153"/>
      <c r="G2" s="1153"/>
      <c r="H2" s="302"/>
    </row>
    <row r="3" spans="1:8" ht="18" customHeight="1">
      <c r="A3" s="302"/>
      <c r="B3" s="1156" t="s">
        <v>72</v>
      </c>
      <c r="C3" s="1158" t="s">
        <v>90</v>
      </c>
      <c r="D3" s="1158"/>
      <c r="E3" s="1158"/>
      <c r="F3" s="1158"/>
      <c r="G3" s="1140" t="s">
        <v>106</v>
      </c>
      <c r="H3" s="302"/>
    </row>
    <row r="4" spans="1:8" ht="24.75" customHeight="1">
      <c r="A4" s="302"/>
      <c r="B4" s="1157"/>
      <c r="C4" s="845" t="s">
        <v>88</v>
      </c>
      <c r="D4" s="845" t="s">
        <v>89</v>
      </c>
      <c r="E4" s="839" t="s">
        <v>302</v>
      </c>
      <c r="F4" s="845" t="s">
        <v>254</v>
      </c>
      <c r="G4" s="1141"/>
      <c r="H4" s="302"/>
    </row>
    <row r="5" spans="1:8" ht="15.95" customHeight="1">
      <c r="A5" s="302"/>
      <c r="B5" s="840" t="s">
        <v>2</v>
      </c>
      <c r="C5" s="841">
        <v>34.264892809999999</v>
      </c>
      <c r="D5" s="841">
        <v>0</v>
      </c>
      <c r="E5" s="841">
        <v>0</v>
      </c>
      <c r="F5" s="841">
        <v>6.1533018100000003</v>
      </c>
      <c r="G5" s="848">
        <v>40.418194620000001</v>
      </c>
      <c r="H5" s="302"/>
    </row>
    <row r="6" spans="1:8" ht="15.95" customHeight="1">
      <c r="A6" s="302"/>
      <c r="B6" s="846" t="s">
        <v>3</v>
      </c>
      <c r="C6" s="847">
        <v>22.773349460000002</v>
      </c>
      <c r="D6" s="847">
        <v>18.64659833</v>
      </c>
      <c r="E6" s="847">
        <v>0</v>
      </c>
      <c r="F6" s="847">
        <v>0.85713700000000004</v>
      </c>
      <c r="G6" s="848">
        <v>42.277084790000004</v>
      </c>
      <c r="H6" s="302"/>
    </row>
    <row r="7" spans="1:8" ht="15.95" customHeight="1">
      <c r="A7" s="302"/>
      <c r="B7" s="840" t="s">
        <v>4</v>
      </c>
      <c r="C7" s="841">
        <v>60.810497134999999</v>
      </c>
      <c r="D7" s="841">
        <v>19.285735773999999</v>
      </c>
      <c r="E7" s="841">
        <v>1.3753689255650001</v>
      </c>
      <c r="F7" s="841">
        <v>5.9898636958900005</v>
      </c>
      <c r="G7" s="848">
        <v>87.461465530454987</v>
      </c>
      <c r="H7" s="302"/>
    </row>
    <row r="8" spans="1:8" ht="15.95" customHeight="1">
      <c r="A8" s="302"/>
      <c r="B8" s="843" t="s">
        <v>5</v>
      </c>
      <c r="C8" s="847">
        <v>105.9578868535</v>
      </c>
      <c r="D8" s="847">
        <v>0</v>
      </c>
      <c r="E8" s="847">
        <v>0</v>
      </c>
      <c r="F8" s="847">
        <v>18.853190096500001</v>
      </c>
      <c r="G8" s="848">
        <v>124.81107695</v>
      </c>
      <c r="H8" s="302"/>
    </row>
    <row r="9" spans="1:8" ht="15.95" customHeight="1">
      <c r="A9" s="302"/>
      <c r="B9" s="840" t="s">
        <v>7</v>
      </c>
      <c r="C9" s="841">
        <v>97.798209839999998</v>
      </c>
      <c r="D9" s="841">
        <v>62.549845220000002</v>
      </c>
      <c r="E9" s="841">
        <v>0</v>
      </c>
      <c r="F9" s="841">
        <v>18.864157110000001</v>
      </c>
      <c r="G9" s="848">
        <v>179.21221217000002</v>
      </c>
      <c r="H9" s="302"/>
    </row>
    <row r="10" spans="1:8" ht="15.95" customHeight="1">
      <c r="A10" s="302"/>
      <c r="B10" s="843" t="s">
        <v>8</v>
      </c>
      <c r="C10" s="847">
        <v>109.98812116050001</v>
      </c>
      <c r="D10" s="847">
        <v>41.789166731199998</v>
      </c>
      <c r="E10" s="847">
        <v>0</v>
      </c>
      <c r="F10" s="847">
        <v>15.598431418299999</v>
      </c>
      <c r="G10" s="848">
        <v>167.37571931000002</v>
      </c>
      <c r="H10" s="302"/>
    </row>
    <row r="11" spans="1:8" ht="15.95" customHeight="1">
      <c r="A11" s="302"/>
      <c r="B11" s="840" t="s">
        <v>67</v>
      </c>
      <c r="C11" s="841">
        <v>31.045618973</v>
      </c>
      <c r="D11" s="841">
        <v>9.4795926930000007</v>
      </c>
      <c r="E11" s="841">
        <v>0</v>
      </c>
      <c r="F11" s="841">
        <v>1.1490371244300002</v>
      </c>
      <c r="G11" s="848">
        <v>41.674248790430006</v>
      </c>
      <c r="H11" s="302"/>
    </row>
    <row r="12" spans="1:8" ht="15.95" customHeight="1">
      <c r="A12" s="302"/>
      <c r="B12" s="843" t="s">
        <v>6</v>
      </c>
      <c r="C12" s="847">
        <v>23.846046490000003</v>
      </c>
      <c r="D12" s="847">
        <v>17.462910169999997</v>
      </c>
      <c r="E12" s="847">
        <v>0</v>
      </c>
      <c r="F12" s="847">
        <v>5.4870065200000004</v>
      </c>
      <c r="G12" s="848">
        <v>46.795963180000001</v>
      </c>
      <c r="H12" s="302"/>
    </row>
    <row r="13" spans="1:8" ht="15.95" customHeight="1">
      <c r="A13" s="302"/>
      <c r="B13" s="840" t="s">
        <v>9</v>
      </c>
      <c r="C13" s="841">
        <v>0</v>
      </c>
      <c r="D13" s="841">
        <v>0</v>
      </c>
      <c r="E13" s="841">
        <v>0</v>
      </c>
      <c r="F13" s="841">
        <v>0</v>
      </c>
      <c r="G13" s="848">
        <v>0</v>
      </c>
      <c r="H13" s="302"/>
    </row>
    <row r="14" spans="1:8" ht="15.95" customHeight="1">
      <c r="A14" s="302"/>
      <c r="B14" s="843" t="s">
        <v>10</v>
      </c>
      <c r="C14" s="847">
        <v>207.4754797331</v>
      </c>
      <c r="D14" s="847">
        <v>59.6038142974</v>
      </c>
      <c r="E14" s="847">
        <v>12.501752439999999</v>
      </c>
      <c r="F14" s="847">
        <v>14.9066345697</v>
      </c>
      <c r="G14" s="848">
        <v>294.48768104020002</v>
      </c>
      <c r="H14" s="302"/>
    </row>
    <row r="15" spans="1:8" ht="15.95" customHeight="1">
      <c r="A15" s="302"/>
      <c r="B15" s="840" t="s">
        <v>11</v>
      </c>
      <c r="C15" s="841">
        <v>100.84369099993999</v>
      </c>
      <c r="D15" s="841">
        <v>29.134192498530002</v>
      </c>
      <c r="E15" s="841">
        <v>0</v>
      </c>
      <c r="F15" s="841">
        <v>8.5880410415450008</v>
      </c>
      <c r="G15" s="848">
        <v>138.565924540015</v>
      </c>
      <c r="H15" s="302"/>
    </row>
    <row r="16" spans="1:8" ht="15.95" customHeight="1">
      <c r="A16" s="302"/>
      <c r="B16" s="843" t="s">
        <v>12</v>
      </c>
      <c r="C16" s="847">
        <v>215.90536862000002</v>
      </c>
      <c r="D16" s="847">
        <v>179.92711456000004</v>
      </c>
      <c r="E16" s="847">
        <v>20.627205199999995</v>
      </c>
      <c r="F16" s="847">
        <v>21.711218610000003</v>
      </c>
      <c r="G16" s="848">
        <v>438.17090699000005</v>
      </c>
      <c r="H16" s="302"/>
    </row>
    <row r="17" spans="1:12" ht="15.95" customHeight="1">
      <c r="A17" s="302"/>
      <c r="B17" s="840" t="s">
        <v>13</v>
      </c>
      <c r="C17" s="841">
        <v>123.25891529</v>
      </c>
      <c r="D17" s="841">
        <v>124.18021143000001</v>
      </c>
      <c r="E17" s="841">
        <v>0</v>
      </c>
      <c r="F17" s="841">
        <v>7.1675044999999997</v>
      </c>
      <c r="G17" s="848">
        <v>254.60663122000003</v>
      </c>
      <c r="H17" s="302"/>
    </row>
    <row r="18" spans="1:12" ht="15.95" customHeight="1">
      <c r="A18" s="302"/>
      <c r="B18" s="843" t="s">
        <v>14</v>
      </c>
      <c r="C18" s="847">
        <v>66.856332292868302</v>
      </c>
      <c r="D18" s="847">
        <v>26.6264812610486</v>
      </c>
      <c r="E18" s="847">
        <v>0</v>
      </c>
      <c r="F18" s="847">
        <v>0.58575200609086187</v>
      </c>
      <c r="G18" s="848">
        <v>94.068565560007755</v>
      </c>
      <c r="H18" s="302"/>
      <c r="L18" s="4" t="s">
        <v>44</v>
      </c>
    </row>
    <row r="19" spans="1:12" ht="15.95" customHeight="1">
      <c r="A19" s="302"/>
      <c r="B19" s="840" t="s">
        <v>15</v>
      </c>
      <c r="C19" s="841">
        <v>110.39324422706329</v>
      </c>
      <c r="D19" s="841">
        <v>78.370365998914195</v>
      </c>
      <c r="E19" s="841">
        <v>4.1953163700000005</v>
      </c>
      <c r="F19" s="841">
        <v>22.989355194010709</v>
      </c>
      <c r="G19" s="848">
        <v>215.94828178998819</v>
      </c>
      <c r="H19" s="302"/>
    </row>
    <row r="20" spans="1:12" ht="15.95" customHeight="1">
      <c r="A20" s="302"/>
      <c r="B20" s="843" t="s">
        <v>68</v>
      </c>
      <c r="C20" s="847">
        <v>48.300674552706404</v>
      </c>
      <c r="D20" s="847">
        <v>14.51367801</v>
      </c>
      <c r="E20" s="847">
        <v>0</v>
      </c>
      <c r="F20" s="847">
        <v>5.3654863773289527</v>
      </c>
      <c r="G20" s="848">
        <v>68.179838940035353</v>
      </c>
      <c r="H20" s="302"/>
    </row>
    <row r="21" spans="1:12" ht="15.95" customHeight="1">
      <c r="A21" s="302"/>
      <c r="B21" s="840" t="s">
        <v>16</v>
      </c>
      <c r="C21" s="841">
        <v>56.182219749999994</v>
      </c>
      <c r="D21" s="841">
        <v>19.336037899999997</v>
      </c>
      <c r="E21" s="841">
        <v>0</v>
      </c>
      <c r="F21" s="841">
        <v>1.1826705</v>
      </c>
      <c r="G21" s="848">
        <v>76.700928149999996</v>
      </c>
      <c r="H21" s="302"/>
    </row>
    <row r="22" spans="1:12" ht="15.95" customHeight="1">
      <c r="A22" s="302"/>
      <c r="B22" s="843" t="s">
        <v>17</v>
      </c>
      <c r="C22" s="847">
        <v>80.314527822970618</v>
      </c>
      <c r="D22" s="847">
        <v>26.947491626357102</v>
      </c>
      <c r="E22" s="847">
        <v>0</v>
      </c>
      <c r="F22" s="847">
        <v>9.1811531404967255</v>
      </c>
      <c r="G22" s="848">
        <v>116.44317258982446</v>
      </c>
      <c r="H22" s="302"/>
    </row>
    <row r="23" spans="1:12" ht="15.95" customHeight="1">
      <c r="A23" s="302"/>
      <c r="B23" s="840" t="s">
        <v>18</v>
      </c>
      <c r="C23" s="841">
        <v>79.727047319999997</v>
      </c>
      <c r="D23" s="841">
        <v>0</v>
      </c>
      <c r="E23" s="841">
        <v>6.0641337200000009</v>
      </c>
      <c r="F23" s="841">
        <v>2.5982278999999999</v>
      </c>
      <c r="G23" s="848">
        <v>88.389408939999996</v>
      </c>
      <c r="H23" s="302"/>
    </row>
    <row r="24" spans="1:12" ht="15.95" customHeight="1">
      <c r="A24" s="302"/>
      <c r="B24" s="843" t="s">
        <v>19</v>
      </c>
      <c r="C24" s="847">
        <v>155.16205058008629</v>
      </c>
      <c r="D24" s="847">
        <v>60.079039168046336</v>
      </c>
      <c r="E24" s="847">
        <v>14.367231803077649</v>
      </c>
      <c r="F24" s="847">
        <v>20.757761588832345</v>
      </c>
      <c r="G24" s="848">
        <v>250.36608314004263</v>
      </c>
      <c r="H24" s="302"/>
    </row>
    <row r="25" spans="1:12" ht="15.95" customHeight="1">
      <c r="A25" s="302"/>
      <c r="B25" s="840" t="s">
        <v>29</v>
      </c>
      <c r="C25" s="841">
        <v>97.741849804533899</v>
      </c>
      <c r="D25" s="841">
        <v>44.1058719220798</v>
      </c>
      <c r="E25" s="841">
        <v>0</v>
      </c>
      <c r="F25" s="841">
        <v>12.744228093336741</v>
      </c>
      <c r="G25" s="848">
        <v>154.59194981995046</v>
      </c>
      <c r="H25" s="302"/>
    </row>
    <row r="26" spans="1:12" ht="15.95" customHeight="1">
      <c r="A26" s="302"/>
      <c r="B26" s="843" t="s">
        <v>69</v>
      </c>
      <c r="C26" s="847">
        <v>133.6839884624913</v>
      </c>
      <c r="D26" s="847">
        <v>203.27824396695164</v>
      </c>
      <c r="E26" s="847">
        <v>0</v>
      </c>
      <c r="F26" s="847">
        <v>0.85805679950727298</v>
      </c>
      <c r="G26" s="848">
        <v>337.82028922895017</v>
      </c>
      <c r="H26" s="302"/>
    </row>
    <row r="27" spans="1:12" ht="15.95" customHeight="1">
      <c r="A27" s="302"/>
      <c r="B27" s="840" t="s">
        <v>20</v>
      </c>
      <c r="C27" s="841">
        <v>121.78702631484474</v>
      </c>
      <c r="D27" s="841">
        <v>0</v>
      </c>
      <c r="E27" s="841">
        <v>0</v>
      </c>
      <c r="F27" s="841">
        <v>1.7774061751610168</v>
      </c>
      <c r="G27" s="848">
        <v>123.56443249000576</v>
      </c>
      <c r="H27" s="302"/>
    </row>
    <row r="28" spans="1:12" ht="15.95" customHeight="1">
      <c r="A28" s="302"/>
      <c r="B28" s="843" t="s">
        <v>21</v>
      </c>
      <c r="C28" s="847">
        <v>67.580801199999996</v>
      </c>
      <c r="D28" s="847">
        <v>15.054705999999999</v>
      </c>
      <c r="E28" s="847">
        <v>0</v>
      </c>
      <c r="F28" s="847">
        <v>5.1083146199999998</v>
      </c>
      <c r="G28" s="848">
        <v>87.743821819999994</v>
      </c>
      <c r="H28" s="302"/>
    </row>
    <row r="29" spans="1:12" ht="15.95" customHeight="1">
      <c r="A29" s="302"/>
      <c r="B29" s="840" t="s">
        <v>22</v>
      </c>
      <c r="C29" s="841">
        <v>51.669905545200002</v>
      </c>
      <c r="D29" s="841">
        <v>102.6812589133</v>
      </c>
      <c r="E29" s="841">
        <v>0</v>
      </c>
      <c r="F29" s="841">
        <v>6.13799808</v>
      </c>
      <c r="G29" s="848">
        <v>160.48916253849998</v>
      </c>
      <c r="H29" s="302"/>
    </row>
    <row r="30" spans="1:12" ht="15.95" customHeight="1">
      <c r="A30" s="302"/>
      <c r="B30" s="843" t="s">
        <v>30</v>
      </c>
      <c r="C30" s="847">
        <v>89.074202084616687</v>
      </c>
      <c r="D30" s="847">
        <v>4.5538178964049632</v>
      </c>
      <c r="E30" s="847">
        <v>0</v>
      </c>
      <c r="F30" s="847">
        <v>27.477539596856673</v>
      </c>
      <c r="G30" s="848">
        <v>121.10555957787832</v>
      </c>
      <c r="H30" s="302"/>
    </row>
    <row r="31" spans="1:12" ht="15.95" customHeight="1">
      <c r="A31" s="302"/>
      <c r="B31" s="840" t="s">
        <v>23</v>
      </c>
      <c r="C31" s="841">
        <v>75.106347299999996</v>
      </c>
      <c r="D31" s="841">
        <v>24.523931000000001</v>
      </c>
      <c r="E31" s="841">
        <v>0</v>
      </c>
      <c r="F31" s="841">
        <v>3.1310285000000002</v>
      </c>
      <c r="G31" s="848">
        <v>102.7613068</v>
      </c>
      <c r="H31" s="302"/>
    </row>
    <row r="32" spans="1:12" ht="15.95" customHeight="1">
      <c r="A32" s="302"/>
      <c r="B32" s="843" t="s">
        <v>24</v>
      </c>
      <c r="C32" s="847">
        <v>50.19845213</v>
      </c>
      <c r="D32" s="847">
        <v>8.6318750000000009</v>
      </c>
      <c r="E32" s="847">
        <v>0</v>
      </c>
      <c r="F32" s="847">
        <v>5.8127153499999995</v>
      </c>
      <c r="G32" s="848">
        <v>64.643042480000005</v>
      </c>
      <c r="H32" s="302"/>
    </row>
    <row r="33" spans="1:12" ht="15.95" customHeight="1">
      <c r="A33" s="302"/>
      <c r="B33" s="840" t="s">
        <v>25</v>
      </c>
      <c r="C33" s="841">
        <v>30.722327781763198</v>
      </c>
      <c r="D33" s="841">
        <v>0</v>
      </c>
      <c r="E33" s="841">
        <v>0</v>
      </c>
      <c r="F33" s="841">
        <v>4.2576280282805303</v>
      </c>
      <c r="G33" s="848">
        <v>34.979955810043727</v>
      </c>
      <c r="H33" s="302"/>
    </row>
    <row r="34" spans="1:12" ht="15.95" customHeight="1">
      <c r="A34" s="302"/>
      <c r="B34" s="843" t="s">
        <v>396</v>
      </c>
      <c r="C34" s="847">
        <v>215.172914022821</v>
      </c>
      <c r="D34" s="847">
        <v>122.1307700130819</v>
      </c>
      <c r="E34" s="847">
        <v>0</v>
      </c>
      <c r="F34" s="847">
        <v>34.867975484091325</v>
      </c>
      <c r="G34" s="848">
        <v>372.17165951999425</v>
      </c>
      <c r="H34" s="302"/>
    </row>
    <row r="35" spans="1:12" ht="15.95" customHeight="1">
      <c r="A35" s="302"/>
      <c r="B35" s="840" t="s">
        <v>27</v>
      </c>
      <c r="C35" s="841">
        <v>34.615541410000006</v>
      </c>
      <c r="D35" s="841">
        <v>0</v>
      </c>
      <c r="E35" s="841">
        <v>131.76927706000001</v>
      </c>
      <c r="F35" s="841">
        <v>3.0218039600000002</v>
      </c>
      <c r="G35" s="848">
        <v>169.40662243000003</v>
      </c>
      <c r="H35" s="302"/>
    </row>
    <row r="36" spans="1:12" ht="15.95" customHeight="1">
      <c r="A36" s="302"/>
      <c r="B36" s="843" t="s">
        <v>28</v>
      </c>
      <c r="C36" s="847">
        <v>71.606279891934904</v>
      </c>
      <c r="D36" s="847">
        <v>14.708643245965801</v>
      </c>
      <c r="E36" s="847">
        <v>0</v>
      </c>
      <c r="F36" s="847">
        <v>3.9729395521468711</v>
      </c>
      <c r="G36" s="848">
        <v>90.287862690047575</v>
      </c>
      <c r="H36" s="302"/>
    </row>
    <row r="37" spans="1:12" ht="15.95" customHeight="1">
      <c r="A37" s="302"/>
      <c r="B37" s="840" t="s">
        <v>41</v>
      </c>
      <c r="C37" s="841">
        <v>0</v>
      </c>
      <c r="D37" s="841">
        <v>0</v>
      </c>
      <c r="E37" s="841">
        <v>0</v>
      </c>
      <c r="F37" s="841">
        <v>0.24360000000000001</v>
      </c>
      <c r="G37" s="848">
        <v>0.24360000000000001</v>
      </c>
      <c r="H37" s="302"/>
    </row>
    <row r="38" spans="1:12" s="50" customFormat="1" ht="18" customHeight="1">
      <c r="A38" s="303"/>
      <c r="B38" s="849" t="s">
        <v>106</v>
      </c>
      <c r="C38" s="848">
        <v>2769.8638098589399</v>
      </c>
      <c r="D38" s="848">
        <v>1327.6013936262802</v>
      </c>
      <c r="E38" s="848">
        <v>190.90028551864265</v>
      </c>
      <c r="F38" s="848">
        <v>297.39716444250502</v>
      </c>
      <c r="G38" s="848">
        <v>4585.7626534463679</v>
      </c>
      <c r="H38" s="303"/>
      <c r="L38" s="243"/>
    </row>
    <row r="39" spans="1:12" ht="31.5" customHeight="1">
      <c r="A39" s="302"/>
      <c r="B39" s="1142" t="s">
        <v>478</v>
      </c>
      <c r="C39" s="1142"/>
      <c r="D39" s="1142"/>
      <c r="E39" s="1142"/>
      <c r="F39" s="1142"/>
      <c r="G39" s="1142"/>
      <c r="H39" s="302"/>
    </row>
    <row r="40" spans="1:12">
      <c r="A40" s="302"/>
      <c r="B40" s="1154"/>
      <c r="C40" s="1155"/>
      <c r="D40" s="1155"/>
      <c r="E40" s="1155"/>
      <c r="F40" s="1155"/>
      <c r="G40" s="1155"/>
      <c r="H40" s="302"/>
    </row>
    <row r="41" spans="1:12">
      <c r="B41" s="244"/>
      <c r="C41" s="23"/>
      <c r="D41" s="23"/>
      <c r="E41" s="23"/>
    </row>
  </sheetData>
  <sheetProtection password="CF4C" sheet="1" objects="1" scenarios="1"/>
  <customSheetViews>
    <customSheetView guid="{E9B43C8C-734F-433D-AD37-344F9303B5CC}" showPageBreaks="1" showGridLines="0" showRuler="0">
      <pane ySplit="16.95" topLeftCell="A35" activePane="bottomLeft"/>
      <selection pane="bottomLeft" activeCell="B45" sqref="B45:I45"/>
      <pageMargins left="0.19685039370078741" right="0.19685039370078741" top="0.59055118110236227" bottom="0.59055118110236227" header="0.39370078740157483" footer="0.39370078740157483"/>
      <printOptions horizontalCentered="1"/>
      <pageSetup orientation="portrait" r:id="rId1"/>
      <headerFooter alignWithMargins="0"/>
    </customSheetView>
    <customSheetView guid="{9BF398E0-33D8-4E64-94A2-9B7C822C8383}" showPageBreaks="1" showGridLines="0" hiddenColumns="1" showRuler="0">
      <pageMargins left="0.19685039370078741" right="0.19685039370078741" top="0.59055118110236227" bottom="0.59055118110236227" header="0.39370078740157483" footer="0.39370078740157483"/>
      <printOptions horizontalCentered="1"/>
      <pageSetup orientation="portrait" r:id="rId2"/>
      <headerFooter alignWithMargins="0"/>
    </customSheetView>
    <customSheetView guid="{6DCFE324-2DF9-4BB0-88BD-A4AD316C7A9E}" showGridLines="0" hiddenColumns="1" showRuler="0">
      <pageMargins left="0.19685039370078741" right="0.19685039370078741" top="0.59055118110236227" bottom="0.59055118110236227" header="0.39370078740157483" footer="0.39370078740157483"/>
      <printOptions horizontalCentered="1"/>
      <pageSetup orientation="portrait" r:id="rId3"/>
      <headerFooter alignWithMargins="0"/>
    </customSheetView>
    <customSheetView guid="{48A744A8-8180-4A3B-8108-49EF41816969}" showGridLines="0" hiddenRows="1" hiddenColumns="1" showRuler="0" topLeftCell="A32">
      <pane ySplit="19.176470588235293" topLeftCell="A36"/>
      <selection activeCell="B44" sqref="B44:I44"/>
      <pageMargins left="0.19685039370078741" right="0.19685039370078741" top="0.59055118110236227" bottom="0.59055118110236227" header="0.39370078740157483" footer="0.39370078740157483"/>
      <printOptions horizontalCentered="1"/>
      <pageSetup orientation="portrait" r:id="rId4"/>
      <headerFooter alignWithMargins="0"/>
    </customSheetView>
    <customSheetView guid="{9E220BD5-A526-40BD-8239-3A0461590922}" showGridLines="0" showRuler="0" topLeftCell="A30">
      <pane ySplit="18.647058823529413" topLeftCell="A35" activePane="bottomLeft"/>
      <selection pane="bottomLeft" activeCell="B45" sqref="B45:I45"/>
      <pageMargins left="0.19685039370078741" right="0.19685039370078741" top="0.59055118110236227" bottom="0.59055118110236227" header="0.39370078740157483" footer="0.39370078740157483"/>
      <printOptions horizontalCentered="1"/>
      <pageSetup orientation="portrait" r:id="rId5"/>
      <headerFooter alignWithMargins="0"/>
    </customSheetView>
  </customSheetViews>
  <mergeCells count="6">
    <mergeCell ref="B2:G2"/>
    <mergeCell ref="B40:G40"/>
    <mergeCell ref="B3:B4"/>
    <mergeCell ref="B39:G39"/>
    <mergeCell ref="G3:G4"/>
    <mergeCell ref="C3:F3"/>
  </mergeCells>
  <phoneticPr fontId="11" type="noConversion"/>
  <printOptions horizontalCentered="1"/>
  <pageMargins left="0.19685039370078741" right="0.19685039370078741" top="0.39370078740157483" bottom="0.39370078740157483" header="0.39370078740157483" footer="0.39370078740157483"/>
  <pageSetup orientation="portrait" r:id="rId6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/>
  <dimension ref="A1:AW42"/>
  <sheetViews>
    <sheetView workbookViewId="0"/>
  </sheetViews>
  <sheetFormatPr baseColWidth="10" defaultRowHeight="12.75"/>
  <cols>
    <col min="1" max="1" width="4.7109375" style="92" customWidth="1"/>
    <col min="2" max="2" width="19.28515625" style="92" customWidth="1"/>
    <col min="3" max="3" width="13.5703125" style="93" customWidth="1"/>
    <col min="4" max="4" width="13" style="93" customWidth="1"/>
    <col min="5" max="5" width="13" style="94" customWidth="1"/>
    <col min="6" max="6" width="8.7109375" style="95" customWidth="1"/>
    <col min="7" max="7" width="11.7109375" style="93" customWidth="1"/>
    <col min="8" max="8" width="6.28515625" style="96" bestFit="1" customWidth="1"/>
    <col min="9" max="9" width="11.7109375" style="93" customWidth="1"/>
    <col min="10" max="11" width="8.7109375" style="96" customWidth="1"/>
    <col min="12" max="12" width="11.7109375" style="93" customWidth="1"/>
    <col min="13" max="13" width="5.28515625" style="96" bestFit="1" customWidth="1"/>
    <col min="14" max="14" width="6.28515625" style="96" bestFit="1" customWidth="1"/>
    <col min="15" max="15" width="11.140625" style="93" customWidth="1"/>
    <col min="16" max="16" width="5.28515625" style="96" bestFit="1" customWidth="1"/>
    <col min="17" max="17" width="6.28515625" style="96" bestFit="1" customWidth="1"/>
    <col min="18" max="18" width="11.7109375" style="93" customWidth="1"/>
    <col min="19" max="19" width="6.28515625" style="96" bestFit="1" customWidth="1"/>
    <col min="20" max="20" width="7.7109375" style="96" bestFit="1" customWidth="1"/>
    <col min="21" max="21" width="10.7109375" style="93" bestFit="1" customWidth="1"/>
    <col min="22" max="22" width="5.28515625" style="96" bestFit="1" customWidth="1"/>
    <col min="23" max="23" width="10.7109375" style="93" bestFit="1" customWidth="1"/>
    <col min="24" max="24" width="6.28515625" style="96" bestFit="1" customWidth="1"/>
    <col min="25" max="25" width="9.140625" style="93" bestFit="1" customWidth="1"/>
    <col min="26" max="26" width="5.28515625" style="96" bestFit="1" customWidth="1"/>
    <col min="27" max="27" width="11.7109375" style="94" customWidth="1"/>
    <col min="28" max="28" width="8.7109375" style="95" customWidth="1"/>
    <col min="29" max="29" width="11.85546875" style="93" bestFit="1" customWidth="1"/>
    <col min="30" max="30" width="6.28515625" style="96" bestFit="1" customWidth="1"/>
    <col min="31" max="31" width="11.85546875" style="93" bestFit="1" customWidth="1"/>
    <col min="32" max="33" width="6.28515625" style="96" bestFit="1" customWidth="1"/>
    <col min="34" max="34" width="10.7109375" style="93" customWidth="1"/>
    <col min="35" max="35" width="5.28515625" style="96" bestFit="1" customWidth="1"/>
    <col min="36" max="36" width="6.28515625" style="96" bestFit="1" customWidth="1"/>
    <col min="37" max="37" width="9.140625" style="93" bestFit="1" customWidth="1"/>
    <col min="38" max="38" width="5.28515625" style="96" bestFit="1" customWidth="1"/>
    <col min="39" max="39" width="6.28515625" style="96" bestFit="1" customWidth="1"/>
    <col min="40" max="40" width="11.7109375" style="93" customWidth="1"/>
    <col min="41" max="42" width="8.7109375" style="96" customWidth="1"/>
    <col min="43" max="43" width="11.7109375" style="93" customWidth="1"/>
    <col min="44" max="44" width="8.7109375" style="96" customWidth="1"/>
    <col min="45" max="45" width="11.7109375" style="93" customWidth="1"/>
    <col min="46" max="46" width="8.7109375" style="96" customWidth="1"/>
    <col min="47" max="49" width="11.42578125" style="93"/>
    <col min="50" max="16384" width="11.42578125" style="92"/>
  </cols>
  <sheetData>
    <row r="1" spans="1:49">
      <c r="A1" s="91" t="s">
        <v>175</v>
      </c>
    </row>
    <row r="2" spans="1:49">
      <c r="A2" s="91" t="s">
        <v>176</v>
      </c>
    </row>
    <row r="3" spans="1:49" ht="20.25">
      <c r="E3" s="97" t="s">
        <v>177</v>
      </c>
      <c r="AA3" s="97" t="s">
        <v>178</v>
      </c>
    </row>
    <row r="4" spans="1:49" ht="15.75">
      <c r="E4" s="98" t="s">
        <v>179</v>
      </c>
      <c r="AA4" s="98" t="s">
        <v>179</v>
      </c>
    </row>
    <row r="6" spans="1:49">
      <c r="E6" s="1161" t="s">
        <v>180</v>
      </c>
      <c r="F6" s="1162"/>
      <c r="G6" s="1162"/>
      <c r="H6" s="1162"/>
      <c r="I6" s="1162"/>
      <c r="J6" s="1162"/>
      <c r="K6" s="1162"/>
      <c r="L6" s="1162"/>
      <c r="M6" s="1162"/>
      <c r="N6" s="1162"/>
      <c r="O6" s="1162"/>
      <c r="P6" s="1162"/>
      <c r="Q6" s="1163"/>
      <c r="R6" s="1164" t="s">
        <v>181</v>
      </c>
      <c r="S6" s="1165"/>
      <c r="T6" s="1165"/>
      <c r="U6" s="1165"/>
      <c r="V6" s="1165"/>
      <c r="W6" s="1165"/>
      <c r="X6" s="1165"/>
      <c r="Y6" s="1165"/>
      <c r="Z6" s="1165"/>
      <c r="AA6" s="1166" t="s">
        <v>182</v>
      </c>
      <c r="AB6" s="1167"/>
      <c r="AC6" s="1167"/>
      <c r="AD6" s="1167"/>
      <c r="AE6" s="1167"/>
      <c r="AF6" s="1167"/>
      <c r="AG6" s="1167"/>
      <c r="AH6" s="1167"/>
      <c r="AI6" s="1167"/>
      <c r="AJ6" s="1167"/>
      <c r="AK6" s="1167"/>
      <c r="AL6" s="1167"/>
      <c r="AM6" s="1167"/>
      <c r="AN6" s="1168" t="s">
        <v>183</v>
      </c>
      <c r="AO6" s="1169"/>
      <c r="AP6" s="1169"/>
      <c r="AQ6" s="1169"/>
      <c r="AR6" s="1169"/>
      <c r="AS6" s="1169"/>
      <c r="AT6" s="1170"/>
    </row>
    <row r="7" spans="1:49" s="102" customFormat="1" ht="36" customHeight="1">
      <c r="A7" s="99" t="s">
        <v>184</v>
      </c>
      <c r="B7" s="99" t="s">
        <v>1</v>
      </c>
      <c r="C7" s="100" t="s">
        <v>185</v>
      </c>
      <c r="D7" s="100" t="s">
        <v>159</v>
      </c>
      <c r="E7" s="1171" t="s">
        <v>186</v>
      </c>
      <c r="F7" s="1172"/>
      <c r="G7" s="1171" t="s">
        <v>225</v>
      </c>
      <c r="H7" s="1172"/>
      <c r="I7" s="1171" t="s">
        <v>226</v>
      </c>
      <c r="J7" s="1173"/>
      <c r="K7" s="1172"/>
      <c r="L7" s="1171" t="s">
        <v>230</v>
      </c>
      <c r="M7" s="1173"/>
      <c r="N7" s="1172"/>
      <c r="O7" s="1171" t="s">
        <v>227</v>
      </c>
      <c r="P7" s="1173"/>
      <c r="Q7" s="1172"/>
      <c r="R7" s="1174" t="s">
        <v>187</v>
      </c>
      <c r="S7" s="1175"/>
      <c r="T7" s="1176"/>
      <c r="U7" s="1174" t="s">
        <v>188</v>
      </c>
      <c r="V7" s="1175"/>
      <c r="W7" s="1174" t="s">
        <v>189</v>
      </c>
      <c r="X7" s="1175"/>
      <c r="Y7" s="1174" t="s">
        <v>190</v>
      </c>
      <c r="Z7" s="1175"/>
      <c r="AA7" s="1177" t="s">
        <v>191</v>
      </c>
      <c r="AB7" s="1178"/>
      <c r="AC7" s="1177" t="s">
        <v>231</v>
      </c>
      <c r="AD7" s="1179"/>
      <c r="AE7" s="1159" t="s">
        <v>228</v>
      </c>
      <c r="AF7" s="1160"/>
      <c r="AG7" s="1160"/>
      <c r="AH7" s="1180" t="s">
        <v>229</v>
      </c>
      <c r="AI7" s="1160"/>
      <c r="AJ7" s="1160"/>
      <c r="AK7" s="1180" t="s">
        <v>232</v>
      </c>
      <c r="AL7" s="1160"/>
      <c r="AM7" s="1160"/>
      <c r="AN7" s="1181" t="s">
        <v>192</v>
      </c>
      <c r="AO7" s="1182"/>
      <c r="AP7" s="1182"/>
      <c r="AQ7" s="1183" t="s">
        <v>192</v>
      </c>
      <c r="AR7" s="1182"/>
      <c r="AS7" s="1183" t="s">
        <v>190</v>
      </c>
      <c r="AT7" s="1184"/>
      <c r="AU7" s="101"/>
      <c r="AV7" s="101"/>
      <c r="AW7" s="101"/>
    </row>
    <row r="8" spans="1:49" ht="13.5" customHeight="1">
      <c r="A8" s="103" t="s">
        <v>193</v>
      </c>
      <c r="B8" s="104" t="s">
        <v>2</v>
      </c>
      <c r="C8" s="105">
        <v>1184996</v>
      </c>
      <c r="D8" s="105">
        <v>1177687</v>
      </c>
      <c r="E8" s="106">
        <f t="shared" ref="E8:E39" si="0">+G8+I8+L8+O8</f>
        <v>1164049</v>
      </c>
      <c r="F8" s="107">
        <f>+E8/$D8</f>
        <v>0.98841967347860682</v>
      </c>
      <c r="G8" s="105">
        <v>1113518</v>
      </c>
      <c r="H8" s="108">
        <f t="shared" ref="H8:H39" si="1">+G8/$D8</f>
        <v>0.9455126871571139</v>
      </c>
      <c r="I8" s="105">
        <v>36985</v>
      </c>
      <c r="J8" s="108">
        <f t="shared" ref="J8:J39" si="2">+I8/$D8</f>
        <v>3.1404779028723254E-2</v>
      </c>
      <c r="K8" s="108">
        <f t="shared" ref="K8:K39" si="3">+H8+J8</f>
        <v>0.97691746618583719</v>
      </c>
      <c r="L8" s="105">
        <v>6603</v>
      </c>
      <c r="M8" s="108">
        <f t="shared" ref="M8:M39" si="4">+L8/$D8</f>
        <v>5.6067528978412766E-3</v>
      </c>
      <c r="N8" s="108">
        <f t="shared" ref="N8:N39" si="5">+K8+M8</f>
        <v>0.98252421908367849</v>
      </c>
      <c r="O8" s="105">
        <v>6943</v>
      </c>
      <c r="P8" s="108">
        <f t="shared" ref="P8:P39" si="6">+O8/$D8</f>
        <v>5.8954543949283639E-3</v>
      </c>
      <c r="Q8" s="108">
        <f t="shared" ref="Q8:Q39" si="7">+N8+P8</f>
        <v>0.98841967347860682</v>
      </c>
      <c r="R8" s="109">
        <f>+U8+W8+Y8</f>
        <v>13638</v>
      </c>
      <c r="S8" s="110">
        <f t="shared" ref="S8:S39" si="8">+R8/$D8</f>
        <v>1.1580326521393205E-2</v>
      </c>
      <c r="T8" s="110">
        <f t="shared" ref="T8:T39" si="9">+Q8+S8</f>
        <v>1</v>
      </c>
      <c r="U8" s="105">
        <v>5511</v>
      </c>
      <c r="V8" s="108">
        <f t="shared" ref="V8:V39" si="10">+U8/$D8</f>
        <v>4.6795116189615746E-3</v>
      </c>
      <c r="W8" s="105">
        <v>6074</v>
      </c>
      <c r="X8" s="108">
        <f t="shared" ref="X8:X39" si="11">+W8/$D8</f>
        <v>5.1575673332557798E-3</v>
      </c>
      <c r="Y8" s="105">
        <v>2053</v>
      </c>
      <c r="Z8" s="108">
        <f t="shared" ref="Z8:Z39" si="12">+Y8/$D8</f>
        <v>1.7432475691758506E-3</v>
      </c>
      <c r="AA8" s="111">
        <f>+AC8+AE8+AH8+AK8</f>
        <v>1155150</v>
      </c>
      <c r="AB8" s="112">
        <f>+AA8/$D8</f>
        <v>0.98086333635337741</v>
      </c>
      <c r="AC8" s="105">
        <v>1119813</v>
      </c>
      <c r="AD8" s="108">
        <f t="shared" ref="AD8:AD39" si="13">+AC8/$D8</f>
        <v>0.95085791046347634</v>
      </c>
      <c r="AE8" s="113">
        <v>28557</v>
      </c>
      <c r="AF8" s="114">
        <f t="shared" ref="AF8:AF39" si="14">+AE8/$D8</f>
        <v>2.4248378389164525E-2</v>
      </c>
      <c r="AG8" s="114">
        <f t="shared" ref="AG8:AG39" si="15">+AD8+$AF8</f>
        <v>0.97510628885264083</v>
      </c>
      <c r="AH8" s="113">
        <v>3095</v>
      </c>
      <c r="AI8" s="114">
        <f t="shared" ref="AI8:AI39" si="16">+AH8/$D8</f>
        <v>2.6280327455427462E-3</v>
      </c>
      <c r="AJ8" s="114">
        <f t="shared" ref="AJ8:AJ39" si="17">+AG8+AI8</f>
        <v>0.97773432159818363</v>
      </c>
      <c r="AK8" s="113">
        <v>3685</v>
      </c>
      <c r="AL8" s="114">
        <f t="shared" ref="AL8:AL39" si="18">+AK8/$D8</f>
        <v>3.1290147551938674E-3</v>
      </c>
      <c r="AM8" s="114">
        <f t="shared" ref="AM8:AM39" si="19">+AJ8+AL8</f>
        <v>0.98086333635337752</v>
      </c>
      <c r="AN8" s="115">
        <f t="shared" ref="AN8:AN39" si="20">+AQ8+AS8</f>
        <v>22537</v>
      </c>
      <c r="AO8" s="116">
        <f t="shared" ref="AO8:AO39" si="21">+AN8/D8</f>
        <v>1.9136663646622573E-2</v>
      </c>
      <c r="AP8" s="116">
        <f>+AM8+AO8</f>
        <v>1</v>
      </c>
      <c r="AQ8" s="113">
        <v>20097</v>
      </c>
      <c r="AR8" s="114">
        <f t="shared" ref="AR8:AR39" si="22">+AQ8/$D8</f>
        <v>1.70648058439976E-2</v>
      </c>
      <c r="AS8" s="113">
        <v>2440</v>
      </c>
      <c r="AT8" s="117">
        <f t="shared" ref="AT8:AT39" si="23">+AS8/$D8</f>
        <v>2.0718578026249759E-3</v>
      </c>
    </row>
    <row r="9" spans="1:49" ht="13.5" customHeight="1">
      <c r="A9" s="103" t="s">
        <v>194</v>
      </c>
      <c r="B9" s="104" t="s">
        <v>3</v>
      </c>
      <c r="C9" s="105">
        <v>3155070</v>
      </c>
      <c r="D9" s="105">
        <v>3074323</v>
      </c>
      <c r="E9" s="106">
        <f t="shared" si="0"/>
        <v>2947234</v>
      </c>
      <c r="F9" s="107">
        <f t="shared" ref="F9:F41" si="24">+E9/$D9</f>
        <v>0.9586611426320526</v>
      </c>
      <c r="G9" s="105">
        <v>2682810</v>
      </c>
      <c r="H9" s="108">
        <f t="shared" si="1"/>
        <v>0.87265066162534</v>
      </c>
      <c r="I9" s="105">
        <v>223755</v>
      </c>
      <c r="J9" s="108">
        <f t="shared" si="2"/>
        <v>7.2781877506039538E-2</v>
      </c>
      <c r="K9" s="108">
        <f t="shared" si="3"/>
        <v>0.94543253913137959</v>
      </c>
      <c r="L9" s="105">
        <v>21442</v>
      </c>
      <c r="M9" s="108">
        <f t="shared" si="4"/>
        <v>6.9745436637594681E-3</v>
      </c>
      <c r="N9" s="108">
        <f t="shared" si="5"/>
        <v>0.95240708279513908</v>
      </c>
      <c r="O9" s="105">
        <v>19227</v>
      </c>
      <c r="P9" s="108">
        <f t="shared" si="6"/>
        <v>6.2540598369136878E-3</v>
      </c>
      <c r="Q9" s="108">
        <f t="shared" si="7"/>
        <v>0.95866114263205282</v>
      </c>
      <c r="R9" s="109">
        <f t="shared" ref="R9:R39" si="25">+U9+W9+Y9</f>
        <v>127089</v>
      </c>
      <c r="S9" s="110">
        <f t="shared" si="8"/>
        <v>4.1338857367947353E-2</v>
      </c>
      <c r="T9" s="110">
        <f t="shared" si="9"/>
        <v>1.0000000000000002</v>
      </c>
      <c r="U9" s="105">
        <v>88269</v>
      </c>
      <c r="V9" s="108">
        <f t="shared" si="10"/>
        <v>2.871168709338609E-2</v>
      </c>
      <c r="W9" s="105">
        <v>20577</v>
      </c>
      <c r="X9" s="108">
        <f t="shared" si="11"/>
        <v>6.6931809051944116E-3</v>
      </c>
      <c r="Y9" s="105">
        <v>18243</v>
      </c>
      <c r="Z9" s="108">
        <f t="shared" si="12"/>
        <v>5.9339893693668494E-3</v>
      </c>
      <c r="AA9" s="111">
        <f t="shared" ref="AA9:AA39" si="26">+AC9+AE9+AH9+AK9</f>
        <v>2861731</v>
      </c>
      <c r="AB9" s="112">
        <f t="shared" ref="AB9:AB41" si="27">+AA9/$D9</f>
        <v>0.93084916581634392</v>
      </c>
      <c r="AC9" s="105">
        <v>2479862</v>
      </c>
      <c r="AD9" s="108">
        <f t="shared" si="13"/>
        <v>0.80663677824353519</v>
      </c>
      <c r="AE9" s="105">
        <v>367853</v>
      </c>
      <c r="AF9" s="108">
        <f t="shared" si="14"/>
        <v>0.11965333505945862</v>
      </c>
      <c r="AG9" s="108">
        <f t="shared" si="15"/>
        <v>0.92629011330299382</v>
      </c>
      <c r="AH9" s="105">
        <v>11513</v>
      </c>
      <c r="AI9" s="108">
        <f t="shared" si="16"/>
        <v>3.7448895252710922E-3</v>
      </c>
      <c r="AJ9" s="108">
        <f t="shared" si="17"/>
        <v>0.9300350028282649</v>
      </c>
      <c r="AK9" s="105">
        <v>2503</v>
      </c>
      <c r="AL9" s="108">
        <f t="shared" si="18"/>
        <v>8.1416298807900143E-4</v>
      </c>
      <c r="AM9" s="108">
        <f t="shared" si="19"/>
        <v>0.93084916581634392</v>
      </c>
      <c r="AN9" s="118">
        <f t="shared" si="20"/>
        <v>212592</v>
      </c>
      <c r="AO9" s="119">
        <f t="shared" si="21"/>
        <v>6.9150834183656043E-2</v>
      </c>
      <c r="AP9" s="119">
        <f t="shared" ref="AP9:AP39" si="28">+AM9+AO9</f>
        <v>1</v>
      </c>
      <c r="AQ9" s="105">
        <v>191460</v>
      </c>
      <c r="AR9" s="108">
        <f t="shared" si="22"/>
        <v>6.2277125728168445E-2</v>
      </c>
      <c r="AS9" s="105">
        <v>21132</v>
      </c>
      <c r="AT9" s="120">
        <f t="shared" si="23"/>
        <v>6.8737084554875982E-3</v>
      </c>
    </row>
    <row r="10" spans="1:49" ht="13.5" customHeight="1">
      <c r="A10" s="103" t="s">
        <v>195</v>
      </c>
      <c r="B10" s="104" t="s">
        <v>4</v>
      </c>
      <c r="C10" s="105">
        <v>637026</v>
      </c>
      <c r="D10" s="105">
        <v>620566</v>
      </c>
      <c r="E10" s="106">
        <f t="shared" si="0"/>
        <v>574407</v>
      </c>
      <c r="F10" s="107">
        <f t="shared" si="24"/>
        <v>0.92561790365569496</v>
      </c>
      <c r="G10" s="105">
        <v>455586</v>
      </c>
      <c r="H10" s="108">
        <f t="shared" si="1"/>
        <v>0.73414592484925056</v>
      </c>
      <c r="I10" s="105">
        <v>88514</v>
      </c>
      <c r="J10" s="108">
        <f t="shared" si="2"/>
        <v>0.14263430481205866</v>
      </c>
      <c r="K10" s="108">
        <f t="shared" si="3"/>
        <v>0.8767802296613092</v>
      </c>
      <c r="L10" s="105">
        <v>22733</v>
      </c>
      <c r="M10" s="108">
        <f t="shared" si="4"/>
        <v>3.6632686934185886E-2</v>
      </c>
      <c r="N10" s="108">
        <f t="shared" si="5"/>
        <v>0.91341291659549506</v>
      </c>
      <c r="O10" s="105">
        <v>7574</v>
      </c>
      <c r="P10" s="108">
        <f t="shared" si="6"/>
        <v>1.2204987060199882E-2</v>
      </c>
      <c r="Q10" s="108">
        <f t="shared" si="7"/>
        <v>0.92561790365569496</v>
      </c>
      <c r="R10" s="109">
        <f t="shared" si="25"/>
        <v>46159</v>
      </c>
      <c r="S10" s="110">
        <f t="shared" si="8"/>
        <v>7.4382096344305038E-2</v>
      </c>
      <c r="T10" s="110">
        <f t="shared" si="9"/>
        <v>1</v>
      </c>
      <c r="U10" s="105">
        <v>34161</v>
      </c>
      <c r="V10" s="108">
        <f t="shared" si="10"/>
        <v>5.5048133478147368E-2</v>
      </c>
      <c r="W10" s="105">
        <v>9649</v>
      </c>
      <c r="X10" s="108">
        <f t="shared" si="11"/>
        <v>1.5548708759422849E-2</v>
      </c>
      <c r="Y10" s="105">
        <v>2349</v>
      </c>
      <c r="Z10" s="108">
        <f t="shared" si="12"/>
        <v>3.7852541067348194E-3</v>
      </c>
      <c r="AA10" s="111">
        <f t="shared" si="26"/>
        <v>581376</v>
      </c>
      <c r="AB10" s="112">
        <f t="shared" si="27"/>
        <v>0.93684797426865152</v>
      </c>
      <c r="AC10" s="105">
        <v>414098</v>
      </c>
      <c r="AD10" s="108">
        <f t="shared" si="13"/>
        <v>0.66729082805052164</v>
      </c>
      <c r="AE10" s="105">
        <v>166361</v>
      </c>
      <c r="AF10" s="108">
        <f t="shared" si="14"/>
        <v>0.268079462941895</v>
      </c>
      <c r="AG10" s="108">
        <f t="shared" si="15"/>
        <v>0.93537029099241664</v>
      </c>
      <c r="AH10" s="105">
        <v>775</v>
      </c>
      <c r="AI10" s="108">
        <f t="shared" si="16"/>
        <v>1.2488599117579757E-3</v>
      </c>
      <c r="AJ10" s="108">
        <f t="shared" si="17"/>
        <v>0.93661915090417458</v>
      </c>
      <c r="AK10" s="105">
        <v>142</v>
      </c>
      <c r="AL10" s="108">
        <f t="shared" si="18"/>
        <v>2.2882336447694525E-4</v>
      </c>
      <c r="AM10" s="108">
        <f t="shared" si="19"/>
        <v>0.93684797426865152</v>
      </c>
      <c r="AN10" s="118">
        <f t="shared" si="20"/>
        <v>39190</v>
      </c>
      <c r="AO10" s="119">
        <f t="shared" si="21"/>
        <v>6.3152025731348482E-2</v>
      </c>
      <c r="AP10" s="119">
        <f t="shared" si="28"/>
        <v>1</v>
      </c>
      <c r="AQ10" s="105">
        <v>35654</v>
      </c>
      <c r="AR10" s="108">
        <f t="shared" si="22"/>
        <v>5.7454001669443699E-2</v>
      </c>
      <c r="AS10" s="105">
        <v>3536</v>
      </c>
      <c r="AT10" s="120">
        <f t="shared" si="23"/>
        <v>5.6980240619047776E-3</v>
      </c>
    </row>
    <row r="11" spans="1:49" ht="13.5" customHeight="1">
      <c r="A11" s="103" t="s">
        <v>196</v>
      </c>
      <c r="B11" s="104" t="s">
        <v>5</v>
      </c>
      <c r="C11" s="105">
        <v>822441</v>
      </c>
      <c r="D11" s="105">
        <v>813983</v>
      </c>
      <c r="E11" s="106">
        <f t="shared" si="0"/>
        <v>732474</v>
      </c>
      <c r="F11" s="107">
        <f t="shared" si="24"/>
        <v>0.89986400207375339</v>
      </c>
      <c r="G11" s="105">
        <v>382106</v>
      </c>
      <c r="H11" s="108">
        <f t="shared" si="1"/>
        <v>0.4694274941859965</v>
      </c>
      <c r="I11" s="105">
        <v>305684</v>
      </c>
      <c r="J11" s="108">
        <f t="shared" si="2"/>
        <v>0.37554101252728866</v>
      </c>
      <c r="K11" s="108">
        <f t="shared" si="3"/>
        <v>0.84496850671328516</v>
      </c>
      <c r="L11" s="105">
        <v>30052</v>
      </c>
      <c r="M11" s="108">
        <f t="shared" si="4"/>
        <v>3.6919689968955123E-2</v>
      </c>
      <c r="N11" s="108">
        <f t="shared" si="5"/>
        <v>0.88188819668224028</v>
      </c>
      <c r="O11" s="105">
        <v>14632</v>
      </c>
      <c r="P11" s="108">
        <f t="shared" si="6"/>
        <v>1.797580539151309E-2</v>
      </c>
      <c r="Q11" s="108">
        <f t="shared" si="7"/>
        <v>0.89986400207375339</v>
      </c>
      <c r="R11" s="109">
        <f t="shared" si="25"/>
        <v>81509</v>
      </c>
      <c r="S11" s="110">
        <f t="shared" si="8"/>
        <v>0.10013599792624661</v>
      </c>
      <c r="T11" s="110">
        <f t="shared" si="9"/>
        <v>1</v>
      </c>
      <c r="U11" s="105">
        <v>10029</v>
      </c>
      <c r="V11" s="108">
        <f t="shared" si="10"/>
        <v>1.2320896136651502E-2</v>
      </c>
      <c r="W11" s="105">
        <v>68993</v>
      </c>
      <c r="X11" s="108">
        <f t="shared" si="11"/>
        <v>8.4759755424867592E-2</v>
      </c>
      <c r="Y11" s="105">
        <v>2487</v>
      </c>
      <c r="Z11" s="108">
        <f t="shared" si="12"/>
        <v>3.055346364727519E-3</v>
      </c>
      <c r="AA11" s="111">
        <f t="shared" si="26"/>
        <v>691195</v>
      </c>
      <c r="AB11" s="112">
        <f t="shared" si="27"/>
        <v>0.84915164075908223</v>
      </c>
      <c r="AC11" s="105">
        <v>37953</v>
      </c>
      <c r="AD11" s="108">
        <f t="shared" si="13"/>
        <v>4.66262808928442E-2</v>
      </c>
      <c r="AE11" s="105">
        <v>651116</v>
      </c>
      <c r="AF11" s="108">
        <f t="shared" si="14"/>
        <v>0.799913511707247</v>
      </c>
      <c r="AG11" s="108">
        <f t="shared" si="15"/>
        <v>0.84653979260009116</v>
      </c>
      <c r="AH11" s="105">
        <v>1729</v>
      </c>
      <c r="AI11" s="108">
        <f t="shared" si="16"/>
        <v>2.1241229853694735E-3</v>
      </c>
      <c r="AJ11" s="108">
        <f t="shared" si="17"/>
        <v>0.84866391558546062</v>
      </c>
      <c r="AK11" s="105">
        <v>397</v>
      </c>
      <c r="AL11" s="108">
        <f t="shared" si="18"/>
        <v>4.8772517362156211E-4</v>
      </c>
      <c r="AM11" s="108">
        <f t="shared" si="19"/>
        <v>0.84915164075908223</v>
      </c>
      <c r="AN11" s="118">
        <f t="shared" si="20"/>
        <v>122788</v>
      </c>
      <c r="AO11" s="119">
        <f t="shared" si="21"/>
        <v>0.1508483592409178</v>
      </c>
      <c r="AP11" s="119">
        <f t="shared" si="28"/>
        <v>1</v>
      </c>
      <c r="AQ11" s="105">
        <v>118975</v>
      </c>
      <c r="AR11" s="108">
        <f t="shared" si="22"/>
        <v>0.14616398622575655</v>
      </c>
      <c r="AS11" s="105">
        <v>3813</v>
      </c>
      <c r="AT11" s="120">
        <f t="shared" si="23"/>
        <v>4.6843730151612502E-3</v>
      </c>
    </row>
    <row r="12" spans="1:49" ht="13.5" customHeight="1">
      <c r="A12" s="121" t="s">
        <v>199</v>
      </c>
      <c r="B12" s="104" t="s">
        <v>7</v>
      </c>
      <c r="C12" s="105">
        <v>4796580</v>
      </c>
      <c r="D12" s="105">
        <v>4730208</v>
      </c>
      <c r="E12" s="106">
        <f>+G12+I12+L12+O12</f>
        <v>3656156</v>
      </c>
      <c r="F12" s="107">
        <f>+E12/$D12</f>
        <v>0.77293768054174361</v>
      </c>
      <c r="G12" s="105">
        <v>1842684</v>
      </c>
      <c r="H12" s="108">
        <f>+G12/$D12</f>
        <v>0.38955665374545895</v>
      </c>
      <c r="I12" s="105">
        <v>1605929</v>
      </c>
      <c r="J12" s="108">
        <f>+I12/$D12</f>
        <v>0.33950494354582295</v>
      </c>
      <c r="K12" s="108">
        <f>+H12+J12</f>
        <v>0.72906159729128195</v>
      </c>
      <c r="L12" s="105">
        <v>146215</v>
      </c>
      <c r="M12" s="108">
        <f>+L12/$D12</f>
        <v>3.0910902860931275E-2</v>
      </c>
      <c r="N12" s="108">
        <f>+K12+M12</f>
        <v>0.75997250015221318</v>
      </c>
      <c r="O12" s="105">
        <v>61328</v>
      </c>
      <c r="P12" s="108">
        <f>+O12/$D12</f>
        <v>1.2965180389530439E-2</v>
      </c>
      <c r="Q12" s="108">
        <f>+N12+P12</f>
        <v>0.77293768054174361</v>
      </c>
      <c r="R12" s="109">
        <f>+U12+W12+Y12</f>
        <v>1074052</v>
      </c>
      <c r="S12" s="110">
        <f>+R12/$D12</f>
        <v>0.22706231945825639</v>
      </c>
      <c r="T12" s="110">
        <f>+Q12+S12</f>
        <v>1</v>
      </c>
      <c r="U12" s="105">
        <v>104890</v>
      </c>
      <c r="V12" s="108">
        <f>+U12/$D12</f>
        <v>2.2174500571645054E-2</v>
      </c>
      <c r="W12" s="105">
        <v>948837</v>
      </c>
      <c r="X12" s="108">
        <f>+W12/$D12</f>
        <v>0.20059096766992066</v>
      </c>
      <c r="Y12" s="105">
        <v>20325</v>
      </c>
      <c r="Z12" s="108">
        <f>+Y12/$D12</f>
        <v>4.2968512166906827E-3</v>
      </c>
      <c r="AA12" s="111">
        <f>+AC12+AE12+AH12+AK12</f>
        <v>3831353</v>
      </c>
      <c r="AB12" s="112">
        <f>+AA12/$D12</f>
        <v>0.80997558669724457</v>
      </c>
      <c r="AC12" s="105">
        <v>2249676</v>
      </c>
      <c r="AD12" s="108">
        <f>+AC12/$D12</f>
        <v>0.47559769041868771</v>
      </c>
      <c r="AE12" s="105">
        <v>1402713</v>
      </c>
      <c r="AF12" s="108">
        <f>+AE12/$D12</f>
        <v>0.29654361922350986</v>
      </c>
      <c r="AG12" s="108">
        <f>+AD12+$AF12</f>
        <v>0.77214130964219763</v>
      </c>
      <c r="AH12" s="105">
        <v>91114</v>
      </c>
      <c r="AI12" s="108">
        <f>+AH12/$D12</f>
        <v>1.9262155068022379E-2</v>
      </c>
      <c r="AJ12" s="108">
        <f>+AG12+AI12</f>
        <v>0.79140346471022005</v>
      </c>
      <c r="AK12" s="105">
        <v>87850</v>
      </c>
      <c r="AL12" s="108">
        <f>+AK12/$D12</f>
        <v>1.8572121987024671E-2</v>
      </c>
      <c r="AM12" s="108">
        <f>+AJ12+AL12</f>
        <v>0.80997558669724468</v>
      </c>
      <c r="AN12" s="118">
        <f>+AQ12+AS12</f>
        <v>898855</v>
      </c>
      <c r="AO12" s="119">
        <f>+AN12/D12</f>
        <v>0.19002441330275541</v>
      </c>
      <c r="AP12" s="119">
        <f>+AM12+AO12</f>
        <v>1</v>
      </c>
      <c r="AQ12" s="105">
        <v>868572</v>
      </c>
      <c r="AR12" s="108">
        <f>+AQ12/$D12</f>
        <v>0.1836223692488787</v>
      </c>
      <c r="AS12" s="105">
        <v>30283</v>
      </c>
      <c r="AT12" s="120">
        <f>+AS12/$D12</f>
        <v>6.4020440538767008E-3</v>
      </c>
    </row>
    <row r="13" spans="1:49" ht="13.5" customHeight="1">
      <c r="A13" s="121" t="s">
        <v>200</v>
      </c>
      <c r="B13" s="104" t="s">
        <v>8</v>
      </c>
      <c r="C13" s="105">
        <v>3406465</v>
      </c>
      <c r="D13" s="105">
        <v>3291665</v>
      </c>
      <c r="E13" s="106">
        <f>+G13+I13+L13+O13</f>
        <v>3112910</v>
      </c>
      <c r="F13" s="107">
        <f>+E13/$D13</f>
        <v>0.94569465604792713</v>
      </c>
      <c r="G13" s="105">
        <v>2872203</v>
      </c>
      <c r="H13" s="108">
        <f>+G13/$D13</f>
        <v>0.87256844180680593</v>
      </c>
      <c r="I13" s="105">
        <v>214032</v>
      </c>
      <c r="J13" s="108">
        <f>+I13/$D13</f>
        <v>6.5022412669576035E-2</v>
      </c>
      <c r="K13" s="108">
        <f>+H13+J13</f>
        <v>0.93759085447638202</v>
      </c>
      <c r="L13" s="105">
        <v>10855</v>
      </c>
      <c r="M13" s="108">
        <f>+L13/$D13</f>
        <v>3.2977231887206019E-3</v>
      </c>
      <c r="N13" s="108">
        <f>+K13+M13</f>
        <v>0.94088857766510259</v>
      </c>
      <c r="O13" s="105">
        <v>15820</v>
      </c>
      <c r="P13" s="108">
        <f>+O13/$D13</f>
        <v>4.8060783828244979E-3</v>
      </c>
      <c r="Q13" s="108">
        <f>+N13+P13</f>
        <v>0.94569465604792713</v>
      </c>
      <c r="R13" s="109">
        <f>+U13+W13+Y13</f>
        <v>178755</v>
      </c>
      <c r="S13" s="110">
        <f>+R13/$D13</f>
        <v>5.4305343952072885E-2</v>
      </c>
      <c r="T13" s="110">
        <f>+Q13+S13</f>
        <v>1</v>
      </c>
      <c r="U13" s="105">
        <v>32247</v>
      </c>
      <c r="V13" s="108">
        <f>+U13/$D13</f>
        <v>9.7965619223098349E-3</v>
      </c>
      <c r="W13" s="105">
        <v>129930</v>
      </c>
      <c r="X13" s="108">
        <f>+W13/$D13</f>
        <v>3.9472425049329136E-2</v>
      </c>
      <c r="Y13" s="105">
        <v>16578</v>
      </c>
      <c r="Z13" s="108">
        <f>+Y13/$D13</f>
        <v>5.0363569804339143E-3</v>
      </c>
      <c r="AA13" s="111">
        <f>+AC13+AE13+AH13+AK13</f>
        <v>3031350</v>
      </c>
      <c r="AB13" s="112">
        <f>+AA13/$D13</f>
        <v>0.92091692198325159</v>
      </c>
      <c r="AC13" s="105">
        <v>2707201</v>
      </c>
      <c r="AD13" s="108">
        <f>+AC13/$D13</f>
        <v>0.82244122655251972</v>
      </c>
      <c r="AE13" s="105">
        <v>315470</v>
      </c>
      <c r="AF13" s="108">
        <f>+AE13/$D13</f>
        <v>9.5839035867866268E-2</v>
      </c>
      <c r="AG13" s="108">
        <f>+AD13+$AF13</f>
        <v>0.91828026242038596</v>
      </c>
      <c r="AH13" s="105">
        <v>4931</v>
      </c>
      <c r="AI13" s="108">
        <f>+AH13/$D13</f>
        <v>1.4980260749499115E-3</v>
      </c>
      <c r="AJ13" s="108">
        <f>+AG13+AI13</f>
        <v>0.91977828849533583</v>
      </c>
      <c r="AK13" s="105">
        <v>3748</v>
      </c>
      <c r="AL13" s="108">
        <f>+AK13/$D13</f>
        <v>1.1386334879156901E-3</v>
      </c>
      <c r="AM13" s="108">
        <f>+AJ13+AL13</f>
        <v>0.92091692198325148</v>
      </c>
      <c r="AN13" s="118">
        <f>+AQ13+AS13</f>
        <v>260315</v>
      </c>
      <c r="AO13" s="119">
        <f>+AN13/D13</f>
        <v>7.9083078016748368E-2</v>
      </c>
      <c r="AP13" s="119">
        <f>+AM13+AO13</f>
        <v>0.99999999999999989</v>
      </c>
      <c r="AQ13" s="105">
        <v>237388</v>
      </c>
      <c r="AR13" s="108">
        <f>+AQ13/$D13</f>
        <v>7.2117909933118951E-2</v>
      </c>
      <c r="AS13" s="105">
        <v>22927</v>
      </c>
      <c r="AT13" s="120">
        <f>+AS13/$D13</f>
        <v>6.9651680836294097E-3</v>
      </c>
    </row>
    <row r="14" spans="1:49" ht="13.5" customHeight="1">
      <c r="A14" s="121" t="s">
        <v>197</v>
      </c>
      <c r="B14" s="104" t="s">
        <v>67</v>
      </c>
      <c r="C14" s="105">
        <v>2748391</v>
      </c>
      <c r="D14" s="105">
        <v>2704498</v>
      </c>
      <c r="E14" s="106">
        <f t="shared" si="0"/>
        <v>2659048</v>
      </c>
      <c r="F14" s="107">
        <f t="shared" si="24"/>
        <v>0.98319466311308046</v>
      </c>
      <c r="G14" s="105">
        <v>2339037</v>
      </c>
      <c r="H14" s="108">
        <f t="shared" si="1"/>
        <v>0.86486919199052836</v>
      </c>
      <c r="I14" s="105">
        <v>274897</v>
      </c>
      <c r="J14" s="108">
        <f t="shared" si="2"/>
        <v>0.10164437170964814</v>
      </c>
      <c r="K14" s="108">
        <f t="shared" si="3"/>
        <v>0.96651356370017649</v>
      </c>
      <c r="L14" s="105">
        <v>14310</v>
      </c>
      <c r="M14" s="108">
        <f t="shared" si="4"/>
        <v>5.2911852772677221E-3</v>
      </c>
      <c r="N14" s="108">
        <f t="shared" si="5"/>
        <v>0.97180474897744418</v>
      </c>
      <c r="O14" s="105">
        <v>30804</v>
      </c>
      <c r="P14" s="108">
        <f t="shared" si="6"/>
        <v>1.1389914135636262E-2</v>
      </c>
      <c r="Q14" s="108">
        <f t="shared" si="7"/>
        <v>0.98319466311308046</v>
      </c>
      <c r="R14" s="109">
        <f t="shared" si="25"/>
        <v>45450</v>
      </c>
      <c r="S14" s="110">
        <f t="shared" si="8"/>
        <v>1.6805336886919493E-2</v>
      </c>
      <c r="T14" s="110">
        <f t="shared" si="9"/>
        <v>1</v>
      </c>
      <c r="U14" s="105">
        <v>16824</v>
      </c>
      <c r="V14" s="108">
        <f t="shared" si="10"/>
        <v>6.2207478060623449E-3</v>
      </c>
      <c r="W14" s="105">
        <v>20681</v>
      </c>
      <c r="X14" s="108">
        <f t="shared" si="11"/>
        <v>7.6468904765320585E-3</v>
      </c>
      <c r="Y14" s="105">
        <v>7945</v>
      </c>
      <c r="Z14" s="108">
        <f t="shared" si="12"/>
        <v>2.9376986043250911E-3</v>
      </c>
      <c r="AA14" s="111">
        <f t="shared" si="26"/>
        <v>2580434</v>
      </c>
      <c r="AB14" s="112">
        <f t="shared" si="27"/>
        <v>0.95412679173732051</v>
      </c>
      <c r="AC14" s="105">
        <v>2224933</v>
      </c>
      <c r="AD14" s="108">
        <f t="shared" si="13"/>
        <v>0.82267873742188014</v>
      </c>
      <c r="AE14" s="105">
        <v>353237</v>
      </c>
      <c r="AF14" s="108">
        <f t="shared" si="14"/>
        <v>0.13061093038338353</v>
      </c>
      <c r="AG14" s="108">
        <f t="shared" si="15"/>
        <v>0.9532896678052637</v>
      </c>
      <c r="AH14" s="105">
        <v>1435</v>
      </c>
      <c r="AI14" s="108">
        <f t="shared" si="16"/>
        <v>5.3059754527457587E-4</v>
      </c>
      <c r="AJ14" s="108">
        <f t="shared" si="17"/>
        <v>0.95382026535053832</v>
      </c>
      <c r="AK14" s="105">
        <v>829</v>
      </c>
      <c r="AL14" s="108">
        <f t="shared" si="18"/>
        <v>3.0652638678231597E-4</v>
      </c>
      <c r="AM14" s="108">
        <f t="shared" si="19"/>
        <v>0.95412679173732062</v>
      </c>
      <c r="AN14" s="118">
        <f t="shared" si="20"/>
        <v>124064</v>
      </c>
      <c r="AO14" s="119">
        <f t="shared" si="21"/>
        <v>4.5873208262679432E-2</v>
      </c>
      <c r="AP14" s="119">
        <f t="shared" si="28"/>
        <v>1</v>
      </c>
      <c r="AQ14" s="105">
        <v>112795</v>
      </c>
      <c r="AR14" s="108">
        <f t="shared" si="22"/>
        <v>4.1706446076129472E-2</v>
      </c>
      <c r="AS14" s="105">
        <v>11269</v>
      </c>
      <c r="AT14" s="120">
        <f t="shared" si="23"/>
        <v>4.1667621865499622E-3</v>
      </c>
    </row>
    <row r="15" spans="1:49" ht="13.5" customHeight="1">
      <c r="A15" s="121" t="s">
        <v>198</v>
      </c>
      <c r="B15" s="104" t="s">
        <v>6</v>
      </c>
      <c r="C15" s="105">
        <v>650555</v>
      </c>
      <c r="D15" s="105">
        <v>638872</v>
      </c>
      <c r="E15" s="106">
        <f t="shared" si="0"/>
        <v>629734</v>
      </c>
      <c r="F15" s="107">
        <f t="shared" si="24"/>
        <v>0.98569666537271938</v>
      </c>
      <c r="G15" s="105">
        <v>555242</v>
      </c>
      <c r="H15" s="108">
        <f t="shared" si="1"/>
        <v>0.86909740918368628</v>
      </c>
      <c r="I15" s="105">
        <v>65480</v>
      </c>
      <c r="J15" s="108">
        <f t="shared" si="2"/>
        <v>0.10249314416659362</v>
      </c>
      <c r="K15" s="108">
        <f t="shared" si="3"/>
        <v>0.97159055335027988</v>
      </c>
      <c r="L15" s="105">
        <v>2906</v>
      </c>
      <c r="M15" s="108">
        <f t="shared" si="4"/>
        <v>4.5486419814923804E-3</v>
      </c>
      <c r="N15" s="108">
        <f t="shared" si="5"/>
        <v>0.97613919533177229</v>
      </c>
      <c r="O15" s="105">
        <v>6106</v>
      </c>
      <c r="P15" s="108">
        <f t="shared" si="6"/>
        <v>9.5574700409471695E-3</v>
      </c>
      <c r="Q15" s="108">
        <f t="shared" si="7"/>
        <v>0.98569666537271949</v>
      </c>
      <c r="R15" s="109">
        <f t="shared" si="25"/>
        <v>9138</v>
      </c>
      <c r="S15" s="110">
        <f t="shared" si="8"/>
        <v>1.4303334627280583E-2</v>
      </c>
      <c r="T15" s="110">
        <f t="shared" si="9"/>
        <v>1</v>
      </c>
      <c r="U15" s="105">
        <v>581</v>
      </c>
      <c r="V15" s="108">
        <f t="shared" si="10"/>
        <v>9.0941534454476013E-4</v>
      </c>
      <c r="W15" s="105">
        <v>6878</v>
      </c>
      <c r="X15" s="108">
        <f t="shared" si="11"/>
        <v>1.0765849810290638E-2</v>
      </c>
      <c r="Y15" s="105">
        <v>1679</v>
      </c>
      <c r="Z15" s="108">
        <f t="shared" si="12"/>
        <v>2.6280694724451848E-3</v>
      </c>
      <c r="AA15" s="111">
        <f t="shared" si="26"/>
        <v>630477</v>
      </c>
      <c r="AB15" s="112">
        <f t="shared" si="27"/>
        <v>0.98685965263777409</v>
      </c>
      <c r="AC15" s="105">
        <v>562742</v>
      </c>
      <c r="AD15" s="108">
        <f t="shared" si="13"/>
        <v>0.88083684994803346</v>
      </c>
      <c r="AE15" s="105">
        <v>66058</v>
      </c>
      <c r="AF15" s="108">
        <f t="shared" si="14"/>
        <v>0.10339786373483265</v>
      </c>
      <c r="AG15" s="108">
        <f t="shared" si="15"/>
        <v>0.98423471368286608</v>
      </c>
      <c r="AH15" s="105">
        <v>1000</v>
      </c>
      <c r="AI15" s="108">
        <f t="shared" si="16"/>
        <v>1.5652587685796215E-3</v>
      </c>
      <c r="AJ15" s="108">
        <f t="shared" si="17"/>
        <v>0.98579997245144568</v>
      </c>
      <c r="AK15" s="105">
        <v>677</v>
      </c>
      <c r="AL15" s="108">
        <f t="shared" si="18"/>
        <v>1.0596801863284038E-3</v>
      </c>
      <c r="AM15" s="108">
        <f t="shared" si="19"/>
        <v>0.98685965263777409</v>
      </c>
      <c r="AN15" s="118">
        <f t="shared" si="20"/>
        <v>8395</v>
      </c>
      <c r="AO15" s="119">
        <f t="shared" si="21"/>
        <v>1.3140347362225923E-2</v>
      </c>
      <c r="AP15" s="119">
        <f t="shared" si="28"/>
        <v>1</v>
      </c>
      <c r="AQ15" s="105">
        <v>6329</v>
      </c>
      <c r="AR15" s="108">
        <f t="shared" si="22"/>
        <v>9.9065227463404244E-3</v>
      </c>
      <c r="AS15" s="105">
        <v>2066</v>
      </c>
      <c r="AT15" s="120">
        <f t="shared" si="23"/>
        <v>3.2338246158854981E-3</v>
      </c>
    </row>
    <row r="16" spans="1:49" ht="13.5" customHeight="1">
      <c r="A16" s="122" t="s">
        <v>201</v>
      </c>
      <c r="B16" s="123" t="s">
        <v>9</v>
      </c>
      <c r="C16" s="124">
        <v>8851080</v>
      </c>
      <c r="D16" s="124">
        <v>8588972</v>
      </c>
      <c r="E16" s="125">
        <f t="shared" si="0"/>
        <v>8389266</v>
      </c>
      <c r="F16" s="126">
        <f t="shared" si="24"/>
        <v>0.97674855617179801</v>
      </c>
      <c r="G16" s="124">
        <v>7433301</v>
      </c>
      <c r="H16" s="127">
        <f t="shared" si="1"/>
        <v>0.86544711055059909</v>
      </c>
      <c r="I16" s="124">
        <v>872119</v>
      </c>
      <c r="J16" s="127">
        <f t="shared" si="2"/>
        <v>0.10153939260717115</v>
      </c>
      <c r="K16" s="127">
        <f t="shared" si="3"/>
        <v>0.96698650315777024</v>
      </c>
      <c r="L16" s="124">
        <v>60481</v>
      </c>
      <c r="M16" s="127">
        <f t="shared" si="4"/>
        <v>7.0417041760061621E-3</v>
      </c>
      <c r="N16" s="127">
        <f t="shared" si="5"/>
        <v>0.97402820733377637</v>
      </c>
      <c r="O16" s="124">
        <v>23365</v>
      </c>
      <c r="P16" s="127">
        <f t="shared" si="6"/>
        <v>2.7203488380215931E-3</v>
      </c>
      <c r="Q16" s="127">
        <f t="shared" si="7"/>
        <v>0.97674855617179801</v>
      </c>
      <c r="R16" s="128">
        <f t="shared" si="25"/>
        <v>199706</v>
      </c>
      <c r="S16" s="129">
        <f t="shared" si="8"/>
        <v>2.3251443828202024E-2</v>
      </c>
      <c r="T16" s="129">
        <f t="shared" si="9"/>
        <v>1</v>
      </c>
      <c r="U16" s="124">
        <v>136366</v>
      </c>
      <c r="V16" s="127">
        <f t="shared" si="10"/>
        <v>1.5876870945673124E-2</v>
      </c>
      <c r="W16" s="124">
        <v>16257</v>
      </c>
      <c r="X16" s="127">
        <f t="shared" si="11"/>
        <v>1.8927759922840591E-3</v>
      </c>
      <c r="Y16" s="124">
        <v>47083</v>
      </c>
      <c r="Z16" s="127">
        <f t="shared" si="12"/>
        <v>5.4817968902448394E-3</v>
      </c>
      <c r="AA16" s="130">
        <f t="shared" si="26"/>
        <v>8508774</v>
      </c>
      <c r="AB16" s="131">
        <f t="shared" si="27"/>
        <v>0.9906626776755123</v>
      </c>
      <c r="AC16" s="124">
        <v>7982564</v>
      </c>
      <c r="AD16" s="127">
        <f t="shared" si="13"/>
        <v>0.92939690570652689</v>
      </c>
      <c r="AE16" s="124">
        <v>476322</v>
      </c>
      <c r="AF16" s="127">
        <f t="shared" si="14"/>
        <v>5.5457393504135304E-2</v>
      </c>
      <c r="AG16" s="127">
        <f t="shared" si="15"/>
        <v>0.98485429921066214</v>
      </c>
      <c r="AH16" s="124">
        <v>42904</v>
      </c>
      <c r="AI16" s="127">
        <f t="shared" si="16"/>
        <v>4.9952427368490666E-3</v>
      </c>
      <c r="AJ16" s="127">
        <f t="shared" si="17"/>
        <v>0.98984954194751118</v>
      </c>
      <c r="AK16" s="124">
        <v>6984</v>
      </c>
      <c r="AL16" s="127">
        <f t="shared" si="18"/>
        <v>8.1313572800097611E-4</v>
      </c>
      <c r="AM16" s="127">
        <f t="shared" si="19"/>
        <v>0.99066267767551219</v>
      </c>
      <c r="AN16" s="132">
        <f t="shared" si="20"/>
        <v>80198</v>
      </c>
      <c r="AO16" s="133">
        <f t="shared" si="21"/>
        <v>9.3373223244877269E-3</v>
      </c>
      <c r="AP16" s="133">
        <f t="shared" si="28"/>
        <v>0.99999999999999989</v>
      </c>
      <c r="AQ16" s="124">
        <v>27006</v>
      </c>
      <c r="AR16" s="127">
        <f t="shared" si="22"/>
        <v>3.1442645289797197E-3</v>
      </c>
      <c r="AS16" s="124">
        <v>53192</v>
      </c>
      <c r="AT16" s="134">
        <f t="shared" si="23"/>
        <v>6.1930577955080076E-3</v>
      </c>
    </row>
    <row r="17" spans="1:49" s="145" customFormat="1" ht="13.5" customHeight="1">
      <c r="A17" s="135" t="s">
        <v>202</v>
      </c>
      <c r="B17" s="136" t="s">
        <v>10</v>
      </c>
      <c r="C17" s="113">
        <v>1632934</v>
      </c>
      <c r="D17" s="113">
        <v>1600143</v>
      </c>
      <c r="E17" s="137">
        <f t="shared" si="0"/>
        <v>1502100</v>
      </c>
      <c r="F17" s="138">
        <f t="shared" si="24"/>
        <v>0.93872860113127388</v>
      </c>
      <c r="G17" s="113">
        <v>1186697</v>
      </c>
      <c r="H17" s="114">
        <f t="shared" si="1"/>
        <v>0.74161934277123986</v>
      </c>
      <c r="I17" s="113">
        <v>280701</v>
      </c>
      <c r="J17" s="114">
        <f t="shared" si="2"/>
        <v>0.17542244661883344</v>
      </c>
      <c r="K17" s="114">
        <f t="shared" si="3"/>
        <v>0.9170417893900733</v>
      </c>
      <c r="L17" s="113">
        <v>21144</v>
      </c>
      <c r="M17" s="114">
        <f t="shared" si="4"/>
        <v>1.3213819014925542E-2</v>
      </c>
      <c r="N17" s="114">
        <f t="shared" si="5"/>
        <v>0.93025560840499888</v>
      </c>
      <c r="O17" s="113">
        <v>13558</v>
      </c>
      <c r="P17" s="114">
        <f t="shared" si="6"/>
        <v>8.4729927262750891E-3</v>
      </c>
      <c r="Q17" s="114">
        <f t="shared" si="7"/>
        <v>0.93872860113127399</v>
      </c>
      <c r="R17" s="139">
        <f t="shared" si="25"/>
        <v>98043</v>
      </c>
      <c r="S17" s="140">
        <f t="shared" si="8"/>
        <v>6.127139886872611E-2</v>
      </c>
      <c r="T17" s="140">
        <f t="shared" si="9"/>
        <v>1</v>
      </c>
      <c r="U17" s="113">
        <v>3954</v>
      </c>
      <c r="V17" s="114">
        <f t="shared" si="10"/>
        <v>2.4710291517695605E-3</v>
      </c>
      <c r="W17" s="113">
        <v>87325</v>
      </c>
      <c r="X17" s="114">
        <f t="shared" si="11"/>
        <v>5.4573247516003259E-2</v>
      </c>
      <c r="Y17" s="113">
        <v>6764</v>
      </c>
      <c r="Z17" s="114">
        <f t="shared" si="12"/>
        <v>4.2271222009532894E-3</v>
      </c>
      <c r="AA17" s="141">
        <f t="shared" si="26"/>
        <v>1401900</v>
      </c>
      <c r="AB17" s="142">
        <f t="shared" si="27"/>
        <v>0.87610919774045193</v>
      </c>
      <c r="AC17" s="113">
        <v>1108315</v>
      </c>
      <c r="AD17" s="114">
        <f t="shared" si="13"/>
        <v>0.69263497074948921</v>
      </c>
      <c r="AE17" s="113">
        <v>278433</v>
      </c>
      <c r="AF17" s="114">
        <f t="shared" si="14"/>
        <v>0.17400507329657411</v>
      </c>
      <c r="AG17" s="114">
        <f t="shared" si="15"/>
        <v>0.86664004404606332</v>
      </c>
      <c r="AH17" s="113">
        <v>9574</v>
      </c>
      <c r="AI17" s="114">
        <f t="shared" si="16"/>
        <v>5.9832152501370188E-3</v>
      </c>
      <c r="AJ17" s="114">
        <f t="shared" si="17"/>
        <v>0.87262325929620033</v>
      </c>
      <c r="AK17" s="113">
        <v>5578</v>
      </c>
      <c r="AL17" s="114">
        <f t="shared" si="18"/>
        <v>3.4859384442515449E-3</v>
      </c>
      <c r="AM17" s="114">
        <f t="shared" si="19"/>
        <v>0.87610919774045182</v>
      </c>
      <c r="AN17" s="115">
        <f t="shared" si="20"/>
        <v>198243</v>
      </c>
      <c r="AO17" s="116">
        <f t="shared" si="21"/>
        <v>0.12389080225954806</v>
      </c>
      <c r="AP17" s="116">
        <f t="shared" si="28"/>
        <v>0.99999999999999989</v>
      </c>
      <c r="AQ17" s="113">
        <v>184305</v>
      </c>
      <c r="AR17" s="114">
        <f t="shared" si="22"/>
        <v>0.11518033075793851</v>
      </c>
      <c r="AS17" s="113">
        <v>13938</v>
      </c>
      <c r="AT17" s="143">
        <f t="shared" si="23"/>
        <v>8.710471501609543E-3</v>
      </c>
      <c r="AU17" s="144"/>
      <c r="AV17" s="144"/>
      <c r="AW17" s="144"/>
    </row>
    <row r="18" spans="1:49" ht="13.5" customHeight="1">
      <c r="A18" s="146" t="s">
        <v>203</v>
      </c>
      <c r="B18" s="104" t="s">
        <v>11</v>
      </c>
      <c r="C18" s="105">
        <v>5486372</v>
      </c>
      <c r="D18" s="105">
        <v>5444741</v>
      </c>
      <c r="E18" s="106">
        <f t="shared" si="0"/>
        <v>5137686</v>
      </c>
      <c r="F18" s="107">
        <f t="shared" si="24"/>
        <v>0.94360521464657365</v>
      </c>
      <c r="G18" s="105">
        <v>4086263</v>
      </c>
      <c r="H18" s="108">
        <f t="shared" si="1"/>
        <v>0.75049722291657217</v>
      </c>
      <c r="I18" s="105">
        <v>883892</v>
      </c>
      <c r="J18" s="108">
        <f t="shared" si="2"/>
        <v>0.16233866771624214</v>
      </c>
      <c r="K18" s="108">
        <f t="shared" si="3"/>
        <v>0.91283589063281434</v>
      </c>
      <c r="L18" s="105">
        <v>103583</v>
      </c>
      <c r="M18" s="108">
        <f t="shared" si="4"/>
        <v>1.9024412731477952E-2</v>
      </c>
      <c r="N18" s="108">
        <f t="shared" si="5"/>
        <v>0.93186030336429226</v>
      </c>
      <c r="O18" s="105">
        <v>63948</v>
      </c>
      <c r="P18" s="108">
        <f t="shared" si="6"/>
        <v>1.1744911282281379E-2</v>
      </c>
      <c r="Q18" s="108">
        <f t="shared" si="7"/>
        <v>0.94360521464657365</v>
      </c>
      <c r="R18" s="109">
        <f t="shared" si="25"/>
        <v>307055</v>
      </c>
      <c r="S18" s="110">
        <f t="shared" si="8"/>
        <v>5.639478535342636E-2</v>
      </c>
      <c r="T18" s="110">
        <f t="shared" si="9"/>
        <v>1</v>
      </c>
      <c r="U18" s="105">
        <v>145407</v>
      </c>
      <c r="V18" s="108">
        <f t="shared" si="10"/>
        <v>2.67059535063284E-2</v>
      </c>
      <c r="W18" s="105">
        <v>145885</v>
      </c>
      <c r="X18" s="108">
        <f t="shared" si="11"/>
        <v>2.6793744642766296E-2</v>
      </c>
      <c r="Y18" s="105">
        <v>15763</v>
      </c>
      <c r="Z18" s="108">
        <f t="shared" si="12"/>
        <v>2.8950872043316659E-3</v>
      </c>
      <c r="AA18" s="111">
        <f t="shared" si="26"/>
        <v>4917798</v>
      </c>
      <c r="AB18" s="112">
        <f t="shared" si="27"/>
        <v>0.90321982257741917</v>
      </c>
      <c r="AC18" s="105">
        <v>4147935</v>
      </c>
      <c r="AD18" s="108">
        <f t="shared" si="13"/>
        <v>0.76182411615171408</v>
      </c>
      <c r="AE18" s="105">
        <v>678855</v>
      </c>
      <c r="AF18" s="108">
        <f t="shared" si="14"/>
        <v>0.12468086177101904</v>
      </c>
      <c r="AG18" s="108">
        <f t="shared" si="15"/>
        <v>0.88650497792273308</v>
      </c>
      <c r="AH18" s="105">
        <v>27315</v>
      </c>
      <c r="AI18" s="108">
        <f t="shared" si="16"/>
        <v>5.016767556069242E-3</v>
      </c>
      <c r="AJ18" s="108">
        <f t="shared" si="17"/>
        <v>0.89152174547880236</v>
      </c>
      <c r="AK18" s="105">
        <v>63693</v>
      </c>
      <c r="AL18" s="108">
        <f t="shared" si="18"/>
        <v>1.1698077098616812E-2</v>
      </c>
      <c r="AM18" s="108">
        <f t="shared" si="19"/>
        <v>0.90321982257741917</v>
      </c>
      <c r="AN18" s="118">
        <f t="shared" si="20"/>
        <v>526943</v>
      </c>
      <c r="AO18" s="119">
        <f t="shared" si="21"/>
        <v>9.6780177422580799E-2</v>
      </c>
      <c r="AP18" s="119">
        <f t="shared" si="28"/>
        <v>1</v>
      </c>
      <c r="AQ18" s="105">
        <v>501881</v>
      </c>
      <c r="AR18" s="108">
        <f t="shared" si="22"/>
        <v>9.2177203653947909E-2</v>
      </c>
      <c r="AS18" s="105">
        <v>25062</v>
      </c>
      <c r="AT18" s="120">
        <f t="shared" si="23"/>
        <v>4.602973768632888E-3</v>
      </c>
    </row>
    <row r="19" spans="1:49" ht="13.5" customHeight="1">
      <c r="A19" s="146" t="s">
        <v>204</v>
      </c>
      <c r="B19" s="104" t="s">
        <v>12</v>
      </c>
      <c r="C19" s="105">
        <v>3388768</v>
      </c>
      <c r="D19" s="105">
        <v>3363541</v>
      </c>
      <c r="E19" s="106">
        <f t="shared" si="0"/>
        <v>2348688</v>
      </c>
      <c r="F19" s="107">
        <f t="shared" si="24"/>
        <v>0.69827839173061956</v>
      </c>
      <c r="G19" s="105">
        <v>1258142</v>
      </c>
      <c r="H19" s="108">
        <f t="shared" si="1"/>
        <v>0.37405282111917171</v>
      </c>
      <c r="I19" s="105">
        <v>767974</v>
      </c>
      <c r="J19" s="108">
        <f t="shared" si="2"/>
        <v>0.22832306786211318</v>
      </c>
      <c r="K19" s="108">
        <f t="shared" si="3"/>
        <v>0.60237588898128491</v>
      </c>
      <c r="L19" s="105">
        <v>249813</v>
      </c>
      <c r="M19" s="108">
        <f t="shared" si="4"/>
        <v>7.4270835408279542E-2</v>
      </c>
      <c r="N19" s="108">
        <f t="shared" si="5"/>
        <v>0.67664672438956441</v>
      </c>
      <c r="O19" s="105">
        <v>72759</v>
      </c>
      <c r="P19" s="108">
        <f t="shared" si="6"/>
        <v>2.1631667341055157E-2</v>
      </c>
      <c r="Q19" s="108">
        <f t="shared" si="7"/>
        <v>0.69827839173061956</v>
      </c>
      <c r="R19" s="109">
        <f t="shared" si="25"/>
        <v>1014853</v>
      </c>
      <c r="S19" s="110">
        <f t="shared" si="8"/>
        <v>0.30172160826938038</v>
      </c>
      <c r="T19" s="110">
        <f t="shared" si="9"/>
        <v>1</v>
      </c>
      <c r="U19" s="105">
        <v>188481</v>
      </c>
      <c r="V19" s="108">
        <f t="shared" si="10"/>
        <v>5.603648060184193E-2</v>
      </c>
      <c r="W19" s="105">
        <v>808214</v>
      </c>
      <c r="X19" s="108">
        <f t="shared" si="11"/>
        <v>0.24028665028908522</v>
      </c>
      <c r="Y19" s="105">
        <v>18158</v>
      </c>
      <c r="Z19" s="108">
        <f t="shared" si="12"/>
        <v>5.3984773784532432E-3</v>
      </c>
      <c r="AA19" s="111">
        <f t="shared" si="26"/>
        <v>2490584</v>
      </c>
      <c r="AB19" s="112">
        <f t="shared" si="27"/>
        <v>0.74046488507201191</v>
      </c>
      <c r="AC19" s="105">
        <v>1423571</v>
      </c>
      <c r="AD19" s="108">
        <f t="shared" si="13"/>
        <v>0.42323581011796796</v>
      </c>
      <c r="AE19" s="105">
        <v>876564</v>
      </c>
      <c r="AF19" s="108">
        <f t="shared" si="14"/>
        <v>0.26060749668281136</v>
      </c>
      <c r="AG19" s="108">
        <f t="shared" si="15"/>
        <v>0.68384330680077932</v>
      </c>
      <c r="AH19" s="105">
        <v>161799</v>
      </c>
      <c r="AI19" s="108">
        <f t="shared" si="16"/>
        <v>4.8103769212267666E-2</v>
      </c>
      <c r="AJ19" s="108">
        <f t="shared" si="17"/>
        <v>0.73194707601304698</v>
      </c>
      <c r="AK19" s="105">
        <v>28650</v>
      </c>
      <c r="AL19" s="108">
        <f t="shared" si="18"/>
        <v>8.5178090589649418E-3</v>
      </c>
      <c r="AM19" s="108">
        <f t="shared" si="19"/>
        <v>0.74046488507201191</v>
      </c>
      <c r="AN19" s="118">
        <f t="shared" si="20"/>
        <v>872957</v>
      </c>
      <c r="AO19" s="119">
        <f t="shared" si="21"/>
        <v>0.25953511492798809</v>
      </c>
      <c r="AP19" s="119">
        <f t="shared" si="28"/>
        <v>1</v>
      </c>
      <c r="AQ19" s="105">
        <v>842103</v>
      </c>
      <c r="AR19" s="108">
        <f t="shared" si="22"/>
        <v>0.25036204404822182</v>
      </c>
      <c r="AS19" s="105">
        <v>30854</v>
      </c>
      <c r="AT19" s="120">
        <f t="shared" si="23"/>
        <v>9.1730708797662947E-3</v>
      </c>
    </row>
    <row r="20" spans="1:49" ht="13.5" customHeight="1">
      <c r="A20" s="146" t="s">
        <v>205</v>
      </c>
      <c r="B20" s="104" t="s">
        <v>13</v>
      </c>
      <c r="C20" s="105">
        <v>2665018</v>
      </c>
      <c r="D20" s="105">
        <v>2639465</v>
      </c>
      <c r="E20" s="106">
        <f t="shared" si="0"/>
        <v>2392858</v>
      </c>
      <c r="F20" s="107">
        <f t="shared" si="24"/>
        <v>0.90656932370764531</v>
      </c>
      <c r="G20" s="105">
        <v>1354531</v>
      </c>
      <c r="H20" s="108">
        <f t="shared" si="1"/>
        <v>0.51318392174171656</v>
      </c>
      <c r="I20" s="105">
        <v>932880</v>
      </c>
      <c r="J20" s="108">
        <f t="shared" si="2"/>
        <v>0.35343526055469576</v>
      </c>
      <c r="K20" s="108">
        <f t="shared" si="3"/>
        <v>0.86661918229641233</v>
      </c>
      <c r="L20" s="105">
        <v>61868</v>
      </c>
      <c r="M20" s="108">
        <f t="shared" si="4"/>
        <v>2.34395985550102E-2</v>
      </c>
      <c r="N20" s="108">
        <f t="shared" si="5"/>
        <v>0.89005878085142254</v>
      </c>
      <c r="O20" s="105">
        <v>43579</v>
      </c>
      <c r="P20" s="108">
        <f t="shared" si="6"/>
        <v>1.6510542856222759E-2</v>
      </c>
      <c r="Q20" s="108">
        <f t="shared" si="7"/>
        <v>0.90656932370764531</v>
      </c>
      <c r="R20" s="109">
        <f t="shared" si="25"/>
        <v>246607</v>
      </c>
      <c r="S20" s="110">
        <f t="shared" si="8"/>
        <v>9.34306762923547E-2</v>
      </c>
      <c r="T20" s="110">
        <f t="shared" si="9"/>
        <v>1</v>
      </c>
      <c r="U20" s="105">
        <v>45360</v>
      </c>
      <c r="V20" s="108">
        <f t="shared" si="10"/>
        <v>1.7185300809065475E-2</v>
      </c>
      <c r="W20" s="105">
        <v>194263</v>
      </c>
      <c r="X20" s="108">
        <f t="shared" si="11"/>
        <v>7.3599384723798192E-2</v>
      </c>
      <c r="Y20" s="105">
        <v>6984</v>
      </c>
      <c r="Z20" s="108">
        <f t="shared" si="12"/>
        <v>2.6459907594910334E-3</v>
      </c>
      <c r="AA20" s="111">
        <f t="shared" si="26"/>
        <v>2243873</v>
      </c>
      <c r="AB20" s="112">
        <f t="shared" si="27"/>
        <v>0.85012417289109721</v>
      </c>
      <c r="AC20" s="105">
        <v>1666749</v>
      </c>
      <c r="AD20" s="108">
        <f t="shared" si="13"/>
        <v>0.63147228699755442</v>
      </c>
      <c r="AE20" s="105">
        <v>511483</v>
      </c>
      <c r="AF20" s="108">
        <f t="shared" si="14"/>
        <v>0.19378283099037116</v>
      </c>
      <c r="AG20" s="108">
        <f t="shared" si="15"/>
        <v>0.82525511798792561</v>
      </c>
      <c r="AH20" s="105">
        <v>42120</v>
      </c>
      <c r="AI20" s="108">
        <f t="shared" si="16"/>
        <v>1.5957779322703654E-2</v>
      </c>
      <c r="AJ20" s="108">
        <f t="shared" si="17"/>
        <v>0.84121289731062932</v>
      </c>
      <c r="AK20" s="105">
        <v>23521</v>
      </c>
      <c r="AL20" s="108">
        <f t="shared" si="18"/>
        <v>8.911275580468012E-3</v>
      </c>
      <c r="AM20" s="108">
        <f t="shared" si="19"/>
        <v>0.85012417289109732</v>
      </c>
      <c r="AN20" s="118">
        <f t="shared" si="20"/>
        <v>395592</v>
      </c>
      <c r="AO20" s="119">
        <f t="shared" si="21"/>
        <v>0.14987582710890276</v>
      </c>
      <c r="AP20" s="119">
        <f t="shared" si="28"/>
        <v>1</v>
      </c>
      <c r="AQ20" s="105">
        <v>383863</v>
      </c>
      <c r="AR20" s="108">
        <f t="shared" si="22"/>
        <v>0.14543212355534171</v>
      </c>
      <c r="AS20" s="105">
        <v>11729</v>
      </c>
      <c r="AT20" s="120">
        <f t="shared" si="23"/>
        <v>4.4437035535610436E-3</v>
      </c>
    </row>
    <row r="21" spans="1:49" ht="13.5" customHeight="1">
      <c r="A21" s="146" t="s">
        <v>206</v>
      </c>
      <c r="B21" s="104" t="s">
        <v>14</v>
      </c>
      <c r="C21" s="105">
        <v>7350682</v>
      </c>
      <c r="D21" s="105">
        <v>7230012</v>
      </c>
      <c r="E21" s="106">
        <f t="shared" si="0"/>
        <v>6924333</v>
      </c>
      <c r="F21" s="107">
        <f t="shared" si="24"/>
        <v>0.95772081706088452</v>
      </c>
      <c r="G21" s="105">
        <v>6508028</v>
      </c>
      <c r="H21" s="108">
        <f t="shared" si="1"/>
        <v>0.90014069132941965</v>
      </c>
      <c r="I21" s="105">
        <v>282715</v>
      </c>
      <c r="J21" s="108">
        <f t="shared" si="2"/>
        <v>3.9102977975693537E-2</v>
      </c>
      <c r="K21" s="108">
        <f t="shared" si="3"/>
        <v>0.93924366930511316</v>
      </c>
      <c r="L21" s="105">
        <v>90042</v>
      </c>
      <c r="M21" s="108">
        <f t="shared" si="4"/>
        <v>1.2453921238304999E-2</v>
      </c>
      <c r="N21" s="108">
        <f t="shared" si="5"/>
        <v>0.95169759054341818</v>
      </c>
      <c r="O21" s="105">
        <v>43548</v>
      </c>
      <c r="P21" s="108">
        <f t="shared" si="6"/>
        <v>6.023226517466361E-3</v>
      </c>
      <c r="Q21" s="108">
        <f t="shared" si="7"/>
        <v>0.95772081706088452</v>
      </c>
      <c r="R21" s="109">
        <f t="shared" si="25"/>
        <v>305679</v>
      </c>
      <c r="S21" s="110">
        <f t="shared" si="8"/>
        <v>4.2279182939115451E-2</v>
      </c>
      <c r="T21" s="110">
        <f t="shared" si="9"/>
        <v>1</v>
      </c>
      <c r="U21" s="105">
        <v>95068</v>
      </c>
      <c r="V21" s="108">
        <f t="shared" si="10"/>
        <v>1.3149079143990355E-2</v>
      </c>
      <c r="W21" s="105">
        <v>182575</v>
      </c>
      <c r="X21" s="108">
        <f t="shared" si="11"/>
        <v>2.5252378557601287E-2</v>
      </c>
      <c r="Y21" s="105">
        <v>28036</v>
      </c>
      <c r="Z21" s="108">
        <f t="shared" si="12"/>
        <v>3.8777252375238104E-3</v>
      </c>
      <c r="AA21" s="111">
        <f t="shared" si="26"/>
        <v>7040658</v>
      </c>
      <c r="AB21" s="112">
        <f t="shared" si="27"/>
        <v>0.97381000197510048</v>
      </c>
      <c r="AC21" s="105">
        <v>6491305</v>
      </c>
      <c r="AD21" s="108">
        <f t="shared" si="13"/>
        <v>0.89782769378529381</v>
      </c>
      <c r="AE21" s="105">
        <v>471346</v>
      </c>
      <c r="AF21" s="108">
        <f t="shared" si="14"/>
        <v>6.5192976166567912E-2</v>
      </c>
      <c r="AG21" s="108">
        <f t="shared" si="15"/>
        <v>0.96302066995186175</v>
      </c>
      <c r="AH21" s="105">
        <v>45442</v>
      </c>
      <c r="AI21" s="108">
        <f t="shared" si="16"/>
        <v>6.2851901213995219E-3</v>
      </c>
      <c r="AJ21" s="108">
        <f t="shared" si="17"/>
        <v>0.96930586007326125</v>
      </c>
      <c r="AK21" s="105">
        <v>32565</v>
      </c>
      <c r="AL21" s="108">
        <f t="shared" si="18"/>
        <v>4.5041419018391673E-3</v>
      </c>
      <c r="AM21" s="108">
        <f t="shared" si="19"/>
        <v>0.97381000197510037</v>
      </c>
      <c r="AN21" s="118">
        <f t="shared" si="20"/>
        <v>189354</v>
      </c>
      <c r="AO21" s="119">
        <f t="shared" si="21"/>
        <v>2.6189998024899543E-2</v>
      </c>
      <c r="AP21" s="119">
        <f t="shared" si="28"/>
        <v>0.99999999999999989</v>
      </c>
      <c r="AQ21" s="105">
        <v>153977</v>
      </c>
      <c r="AR21" s="108">
        <f t="shared" si="22"/>
        <v>2.1296921775510194E-2</v>
      </c>
      <c r="AS21" s="105">
        <v>35377</v>
      </c>
      <c r="AT21" s="120">
        <f t="shared" si="23"/>
        <v>4.8930762493893509E-3</v>
      </c>
    </row>
    <row r="22" spans="1:49" ht="13.5" customHeight="1">
      <c r="A22" s="146" t="s">
        <v>207</v>
      </c>
      <c r="B22" s="104" t="s">
        <v>15</v>
      </c>
      <c r="C22" s="105">
        <v>15175862</v>
      </c>
      <c r="D22" s="105">
        <v>14953514</v>
      </c>
      <c r="E22" s="106">
        <f t="shared" si="0"/>
        <v>14052392</v>
      </c>
      <c r="F22" s="107">
        <f t="shared" si="24"/>
        <v>0.9397384454249349</v>
      </c>
      <c r="G22" s="105">
        <v>9872288</v>
      </c>
      <c r="H22" s="108">
        <f t="shared" si="1"/>
        <v>0.66019853259909345</v>
      </c>
      <c r="I22" s="105">
        <v>3759845</v>
      </c>
      <c r="J22" s="108">
        <f t="shared" si="2"/>
        <v>0.25143554886162545</v>
      </c>
      <c r="K22" s="108">
        <f t="shared" si="3"/>
        <v>0.91163408146071889</v>
      </c>
      <c r="L22" s="105">
        <v>264856</v>
      </c>
      <c r="M22" s="108">
        <f t="shared" si="4"/>
        <v>1.7711957202835402E-2</v>
      </c>
      <c r="N22" s="108">
        <f t="shared" si="5"/>
        <v>0.92934603866355425</v>
      </c>
      <c r="O22" s="105">
        <v>155403</v>
      </c>
      <c r="P22" s="108">
        <f t="shared" si="6"/>
        <v>1.0392406761380635E-2</v>
      </c>
      <c r="Q22" s="108">
        <f t="shared" si="7"/>
        <v>0.9397384454249349</v>
      </c>
      <c r="R22" s="109">
        <f t="shared" si="25"/>
        <v>901122</v>
      </c>
      <c r="S22" s="110">
        <f t="shared" si="8"/>
        <v>6.0261554575065102E-2</v>
      </c>
      <c r="T22" s="110">
        <f t="shared" si="9"/>
        <v>1</v>
      </c>
      <c r="U22" s="105">
        <v>373405</v>
      </c>
      <c r="V22" s="108">
        <f t="shared" si="10"/>
        <v>2.4971053626592386E-2</v>
      </c>
      <c r="W22" s="105">
        <v>470756</v>
      </c>
      <c r="X22" s="108">
        <f t="shared" si="11"/>
        <v>3.1481295968292133E-2</v>
      </c>
      <c r="Y22" s="105">
        <v>56961</v>
      </c>
      <c r="Z22" s="108">
        <f t="shared" si="12"/>
        <v>3.8092049801805783E-3</v>
      </c>
      <c r="AA22" s="111">
        <f t="shared" si="26"/>
        <v>13997994</v>
      </c>
      <c r="AB22" s="112">
        <f t="shared" si="27"/>
        <v>0.93610063828475365</v>
      </c>
      <c r="AC22" s="105">
        <v>12127912</v>
      </c>
      <c r="AD22" s="108">
        <f t="shared" si="13"/>
        <v>0.81104093659858145</v>
      </c>
      <c r="AE22" s="105">
        <v>1425659</v>
      </c>
      <c r="AF22" s="108">
        <f t="shared" si="14"/>
        <v>9.5339396478981459E-2</v>
      </c>
      <c r="AG22" s="108">
        <f t="shared" si="15"/>
        <v>0.90638033307756294</v>
      </c>
      <c r="AH22" s="105">
        <v>319100</v>
      </c>
      <c r="AI22" s="108">
        <f t="shared" si="16"/>
        <v>2.1339465760355725E-2</v>
      </c>
      <c r="AJ22" s="108">
        <f t="shared" si="17"/>
        <v>0.92771979883791866</v>
      </c>
      <c r="AK22" s="105">
        <v>125323</v>
      </c>
      <c r="AL22" s="108">
        <f t="shared" si="18"/>
        <v>8.3808394468350388E-3</v>
      </c>
      <c r="AM22" s="108">
        <f t="shared" si="19"/>
        <v>0.93610063828475365</v>
      </c>
      <c r="AN22" s="118">
        <f t="shared" si="20"/>
        <v>955520</v>
      </c>
      <c r="AO22" s="119">
        <f t="shared" si="21"/>
        <v>6.3899361715246336E-2</v>
      </c>
      <c r="AP22" s="119">
        <f t="shared" si="28"/>
        <v>1</v>
      </c>
      <c r="AQ22" s="105">
        <v>879111</v>
      </c>
      <c r="AR22" s="108">
        <f t="shared" si="22"/>
        <v>5.8789592867602894E-2</v>
      </c>
      <c r="AS22" s="105">
        <v>76409</v>
      </c>
      <c r="AT22" s="120">
        <f t="shared" si="23"/>
        <v>5.109768847643437E-3</v>
      </c>
    </row>
    <row r="23" spans="1:49" ht="13.5" customHeight="1">
      <c r="A23" s="146" t="s">
        <v>208</v>
      </c>
      <c r="B23" s="104" t="s">
        <v>68</v>
      </c>
      <c r="C23" s="105">
        <v>4351037</v>
      </c>
      <c r="D23" s="105">
        <v>4288330</v>
      </c>
      <c r="E23" s="106">
        <f t="shared" si="0"/>
        <v>3928329</v>
      </c>
      <c r="F23" s="107">
        <f t="shared" si="24"/>
        <v>0.91605100353750757</v>
      </c>
      <c r="G23" s="105">
        <v>2997545</v>
      </c>
      <c r="H23" s="108">
        <f t="shared" si="1"/>
        <v>0.69900054333505113</v>
      </c>
      <c r="I23" s="105">
        <v>746108</v>
      </c>
      <c r="J23" s="108">
        <f t="shared" si="2"/>
        <v>0.17398567740822185</v>
      </c>
      <c r="K23" s="108">
        <f t="shared" si="3"/>
        <v>0.87298622074327303</v>
      </c>
      <c r="L23" s="105">
        <v>126737</v>
      </c>
      <c r="M23" s="108">
        <f t="shared" si="4"/>
        <v>2.955392891871661E-2</v>
      </c>
      <c r="N23" s="108">
        <f t="shared" si="5"/>
        <v>0.90254014966198959</v>
      </c>
      <c r="O23" s="105">
        <v>57939</v>
      </c>
      <c r="P23" s="108">
        <f t="shared" si="6"/>
        <v>1.3510853875517976E-2</v>
      </c>
      <c r="Q23" s="108">
        <f t="shared" si="7"/>
        <v>0.91605100353750757</v>
      </c>
      <c r="R23" s="109">
        <f t="shared" si="25"/>
        <v>360001</v>
      </c>
      <c r="S23" s="110">
        <f t="shared" si="8"/>
        <v>8.394899646249239E-2</v>
      </c>
      <c r="T23" s="110">
        <f t="shared" si="9"/>
        <v>1</v>
      </c>
      <c r="U23" s="105">
        <v>77191</v>
      </c>
      <c r="V23" s="108">
        <f t="shared" si="10"/>
        <v>1.8000247182469634E-2</v>
      </c>
      <c r="W23" s="105">
        <v>267321</v>
      </c>
      <c r="X23" s="108">
        <f t="shared" si="11"/>
        <v>6.2336853740267192E-2</v>
      </c>
      <c r="Y23" s="105">
        <v>15489</v>
      </c>
      <c r="Z23" s="108">
        <f t="shared" si="12"/>
        <v>3.6118955397555692E-3</v>
      </c>
      <c r="AA23" s="111">
        <f t="shared" si="26"/>
        <v>3772962</v>
      </c>
      <c r="AB23" s="112">
        <f t="shared" si="27"/>
        <v>0.87982081602861717</v>
      </c>
      <c r="AC23" s="105">
        <v>3083125</v>
      </c>
      <c r="AD23" s="108">
        <f t="shared" si="13"/>
        <v>0.71895702989275545</v>
      </c>
      <c r="AE23" s="105">
        <v>524109</v>
      </c>
      <c r="AF23" s="108">
        <f t="shared" si="14"/>
        <v>0.12221750658181624</v>
      </c>
      <c r="AG23" s="108">
        <f t="shared" si="15"/>
        <v>0.84117453647457174</v>
      </c>
      <c r="AH23" s="105">
        <v>87412</v>
      </c>
      <c r="AI23" s="108">
        <f t="shared" si="16"/>
        <v>2.0383692486352495E-2</v>
      </c>
      <c r="AJ23" s="108">
        <f t="shared" si="17"/>
        <v>0.86155822896092427</v>
      </c>
      <c r="AK23" s="105">
        <v>78316</v>
      </c>
      <c r="AL23" s="108">
        <f t="shared" si="18"/>
        <v>1.8262587067693018E-2</v>
      </c>
      <c r="AM23" s="108">
        <f t="shared" si="19"/>
        <v>0.87982081602861728</v>
      </c>
      <c r="AN23" s="118">
        <f t="shared" si="20"/>
        <v>515368</v>
      </c>
      <c r="AO23" s="119">
        <f t="shared" si="21"/>
        <v>0.1201791839713828</v>
      </c>
      <c r="AP23" s="119">
        <f t="shared" si="28"/>
        <v>1</v>
      </c>
      <c r="AQ23" s="105">
        <v>491070</v>
      </c>
      <c r="AR23" s="108">
        <f t="shared" si="22"/>
        <v>0.11451310883257586</v>
      </c>
      <c r="AS23" s="105">
        <v>24298</v>
      </c>
      <c r="AT23" s="120">
        <f t="shared" si="23"/>
        <v>5.6660751388069482E-3</v>
      </c>
    </row>
    <row r="24" spans="1:49" ht="13.5" customHeight="1">
      <c r="A24" s="146" t="s">
        <v>209</v>
      </c>
      <c r="B24" s="104" t="s">
        <v>16</v>
      </c>
      <c r="C24" s="105">
        <v>1777227</v>
      </c>
      <c r="D24" s="105">
        <v>1743741</v>
      </c>
      <c r="E24" s="106">
        <f t="shared" si="0"/>
        <v>1594688</v>
      </c>
      <c r="F24" s="107">
        <f t="shared" si="24"/>
        <v>0.91452113587969774</v>
      </c>
      <c r="G24" s="105">
        <v>955481</v>
      </c>
      <c r="H24" s="108">
        <f t="shared" si="1"/>
        <v>0.54794892131342898</v>
      </c>
      <c r="I24" s="105">
        <v>555256</v>
      </c>
      <c r="J24" s="108">
        <f t="shared" si="2"/>
        <v>0.3184280234277912</v>
      </c>
      <c r="K24" s="108">
        <f t="shared" si="3"/>
        <v>0.86637694474122018</v>
      </c>
      <c r="L24" s="105">
        <v>50775</v>
      </c>
      <c r="M24" s="108">
        <f t="shared" si="4"/>
        <v>2.9118429858562712E-2</v>
      </c>
      <c r="N24" s="108">
        <f t="shared" si="5"/>
        <v>0.8954953745997829</v>
      </c>
      <c r="O24" s="105">
        <v>33176</v>
      </c>
      <c r="P24" s="108">
        <f t="shared" si="6"/>
        <v>1.902576127991485E-2</v>
      </c>
      <c r="Q24" s="108">
        <f t="shared" si="7"/>
        <v>0.91452113587969774</v>
      </c>
      <c r="R24" s="109">
        <f t="shared" si="25"/>
        <v>149053</v>
      </c>
      <c r="S24" s="110">
        <f t="shared" si="8"/>
        <v>8.547886412030227E-2</v>
      </c>
      <c r="T24" s="110">
        <f t="shared" si="9"/>
        <v>1</v>
      </c>
      <c r="U24" s="105">
        <v>71998</v>
      </c>
      <c r="V24" s="108">
        <f t="shared" si="10"/>
        <v>4.1289388733762637E-2</v>
      </c>
      <c r="W24" s="105">
        <v>71341</v>
      </c>
      <c r="X24" s="108">
        <f t="shared" si="11"/>
        <v>4.0912612595563218E-2</v>
      </c>
      <c r="Y24" s="105">
        <v>5714</v>
      </c>
      <c r="Z24" s="108">
        <f t="shared" si="12"/>
        <v>3.2768627909764122E-3</v>
      </c>
      <c r="AA24" s="111">
        <f t="shared" si="26"/>
        <v>1656205</v>
      </c>
      <c r="AB24" s="112">
        <f t="shared" si="27"/>
        <v>0.94979988427180417</v>
      </c>
      <c r="AC24" s="105">
        <v>1060949</v>
      </c>
      <c r="AD24" s="108">
        <f t="shared" si="13"/>
        <v>0.60843267434785331</v>
      </c>
      <c r="AE24" s="105">
        <v>537741</v>
      </c>
      <c r="AF24" s="108">
        <f t="shared" si="14"/>
        <v>0.30838352714078526</v>
      </c>
      <c r="AG24" s="108">
        <f t="shared" si="15"/>
        <v>0.91681620148863852</v>
      </c>
      <c r="AH24" s="105">
        <v>47559</v>
      </c>
      <c r="AI24" s="108">
        <f t="shared" si="16"/>
        <v>2.7274119264271472E-2</v>
      </c>
      <c r="AJ24" s="108">
        <f t="shared" si="17"/>
        <v>0.94409032075290999</v>
      </c>
      <c r="AK24" s="105">
        <v>9956</v>
      </c>
      <c r="AL24" s="108">
        <f t="shared" si="18"/>
        <v>5.7095635188941481E-3</v>
      </c>
      <c r="AM24" s="108">
        <f t="shared" si="19"/>
        <v>0.94979988427180417</v>
      </c>
      <c r="AN24" s="118">
        <f t="shared" si="20"/>
        <v>87536</v>
      </c>
      <c r="AO24" s="119">
        <f t="shared" si="21"/>
        <v>5.0200115728195875E-2</v>
      </c>
      <c r="AP24" s="119">
        <f t="shared" si="28"/>
        <v>1</v>
      </c>
      <c r="AQ24" s="105">
        <v>79589</v>
      </c>
      <c r="AR24" s="108">
        <f t="shared" si="22"/>
        <v>4.5642672851071348E-2</v>
      </c>
      <c r="AS24" s="105">
        <v>7947</v>
      </c>
      <c r="AT24" s="120">
        <f t="shared" si="23"/>
        <v>4.5574428771245267E-3</v>
      </c>
    </row>
    <row r="25" spans="1:49" ht="13.5" customHeight="1">
      <c r="A25" s="146" t="s">
        <v>210</v>
      </c>
      <c r="B25" s="104" t="s">
        <v>17</v>
      </c>
      <c r="C25" s="105">
        <v>1084979</v>
      </c>
      <c r="D25" s="105">
        <v>1070295</v>
      </c>
      <c r="E25" s="106">
        <f t="shared" si="0"/>
        <v>988769</v>
      </c>
      <c r="F25" s="107">
        <f t="shared" si="24"/>
        <v>0.92382847719553951</v>
      </c>
      <c r="G25" s="105">
        <v>699732</v>
      </c>
      <c r="H25" s="108">
        <f t="shared" si="1"/>
        <v>0.65377489383768028</v>
      </c>
      <c r="I25" s="105">
        <v>237873</v>
      </c>
      <c r="J25" s="108">
        <f t="shared" si="2"/>
        <v>0.22224994043698232</v>
      </c>
      <c r="K25" s="108">
        <f t="shared" si="3"/>
        <v>0.8760248342746626</v>
      </c>
      <c r="L25" s="105">
        <v>37270</v>
      </c>
      <c r="M25" s="108">
        <f t="shared" si="4"/>
        <v>3.4822175194689317E-2</v>
      </c>
      <c r="N25" s="108">
        <f t="shared" si="5"/>
        <v>0.91084700946935193</v>
      </c>
      <c r="O25" s="105">
        <v>13894</v>
      </c>
      <c r="P25" s="108">
        <f t="shared" si="6"/>
        <v>1.298146772618764E-2</v>
      </c>
      <c r="Q25" s="108">
        <f t="shared" si="7"/>
        <v>0.92382847719553962</v>
      </c>
      <c r="R25" s="109">
        <f t="shared" si="25"/>
        <v>81526</v>
      </c>
      <c r="S25" s="110">
        <f t="shared" si="8"/>
        <v>7.6171522804460448E-2</v>
      </c>
      <c r="T25" s="110">
        <f t="shared" si="9"/>
        <v>1</v>
      </c>
      <c r="U25" s="105">
        <v>5151</v>
      </c>
      <c r="V25" s="108">
        <f t="shared" si="10"/>
        <v>4.8126918279539754E-3</v>
      </c>
      <c r="W25" s="105">
        <v>74715</v>
      </c>
      <c r="X25" s="108">
        <f t="shared" si="11"/>
        <v>6.9807856712401722E-2</v>
      </c>
      <c r="Y25" s="105">
        <v>1660</v>
      </c>
      <c r="Z25" s="108">
        <f t="shared" si="12"/>
        <v>1.5509742641047562E-3</v>
      </c>
      <c r="AA25" s="111">
        <f t="shared" si="26"/>
        <v>996143</v>
      </c>
      <c r="AB25" s="112">
        <f t="shared" si="27"/>
        <v>0.93071816648680972</v>
      </c>
      <c r="AC25" s="105">
        <v>643037</v>
      </c>
      <c r="AD25" s="108">
        <f t="shared" si="13"/>
        <v>0.60080351678742772</v>
      </c>
      <c r="AE25" s="105">
        <v>343910</v>
      </c>
      <c r="AF25" s="108">
        <f t="shared" si="14"/>
        <v>0.32132262600497996</v>
      </c>
      <c r="AG25" s="108">
        <f t="shared" si="15"/>
        <v>0.92212614279240768</v>
      </c>
      <c r="AH25" s="105">
        <v>4559</v>
      </c>
      <c r="AI25" s="108">
        <f t="shared" si="16"/>
        <v>4.2595732952130016E-3</v>
      </c>
      <c r="AJ25" s="108">
        <f t="shared" si="17"/>
        <v>0.92638571608762066</v>
      </c>
      <c r="AK25" s="105">
        <v>4637</v>
      </c>
      <c r="AL25" s="108">
        <f t="shared" si="18"/>
        <v>4.3324503991890089E-3</v>
      </c>
      <c r="AM25" s="108">
        <f t="shared" si="19"/>
        <v>0.93071816648680972</v>
      </c>
      <c r="AN25" s="118">
        <f t="shared" si="20"/>
        <v>74152</v>
      </c>
      <c r="AO25" s="119">
        <f t="shared" si="21"/>
        <v>6.9281833513190283E-2</v>
      </c>
      <c r="AP25" s="119">
        <f t="shared" si="28"/>
        <v>1</v>
      </c>
      <c r="AQ25" s="105">
        <v>70683</v>
      </c>
      <c r="AR25" s="108">
        <f t="shared" si="22"/>
        <v>6.6040671029949691E-2</v>
      </c>
      <c r="AS25" s="105">
        <v>3469</v>
      </c>
      <c r="AT25" s="120">
        <f t="shared" si="23"/>
        <v>3.2411624832406017E-3</v>
      </c>
    </row>
    <row r="26" spans="1:49" ht="13.5" customHeight="1">
      <c r="A26" s="146" t="s">
        <v>211</v>
      </c>
      <c r="B26" s="104" t="s">
        <v>18</v>
      </c>
      <c r="C26" s="105">
        <v>4653458</v>
      </c>
      <c r="D26" s="105">
        <v>4582448</v>
      </c>
      <c r="E26" s="106">
        <f t="shared" si="0"/>
        <v>4424859</v>
      </c>
      <c r="F26" s="107">
        <f t="shared" si="24"/>
        <v>0.96561030261554526</v>
      </c>
      <c r="G26" s="105">
        <v>4218255</v>
      </c>
      <c r="H26" s="108">
        <f t="shared" si="1"/>
        <v>0.9205243572867603</v>
      </c>
      <c r="I26" s="105">
        <v>169018</v>
      </c>
      <c r="J26" s="108">
        <f t="shared" si="2"/>
        <v>3.6883779150358065E-2</v>
      </c>
      <c r="K26" s="108">
        <f t="shared" si="3"/>
        <v>0.95740813643711831</v>
      </c>
      <c r="L26" s="105">
        <v>18483</v>
      </c>
      <c r="M26" s="108">
        <f t="shared" si="4"/>
        <v>4.0334336581669883E-3</v>
      </c>
      <c r="N26" s="108">
        <f t="shared" si="5"/>
        <v>0.9614415700952853</v>
      </c>
      <c r="O26" s="105">
        <v>19103</v>
      </c>
      <c r="P26" s="108">
        <f t="shared" si="6"/>
        <v>4.1687325202599138E-3</v>
      </c>
      <c r="Q26" s="108">
        <f t="shared" si="7"/>
        <v>0.96561030261554526</v>
      </c>
      <c r="R26" s="109">
        <f t="shared" si="25"/>
        <v>157589</v>
      </c>
      <c r="S26" s="110">
        <f t="shared" si="8"/>
        <v>3.438969738445477E-2</v>
      </c>
      <c r="T26" s="110">
        <f t="shared" si="9"/>
        <v>1</v>
      </c>
      <c r="U26" s="105">
        <v>36385</v>
      </c>
      <c r="V26" s="108">
        <f t="shared" si="10"/>
        <v>7.9400791891146398E-3</v>
      </c>
      <c r="W26" s="105">
        <v>63596</v>
      </c>
      <c r="X26" s="108">
        <f t="shared" si="11"/>
        <v>1.3878171667196224E-2</v>
      </c>
      <c r="Y26" s="105">
        <v>57608</v>
      </c>
      <c r="Z26" s="108">
        <f t="shared" si="12"/>
        <v>1.2571446528143909E-2</v>
      </c>
      <c r="AA26" s="111">
        <f t="shared" si="26"/>
        <v>4401187</v>
      </c>
      <c r="AB26" s="112">
        <f t="shared" si="27"/>
        <v>0.96044450477124887</v>
      </c>
      <c r="AC26" s="105">
        <v>4142213</v>
      </c>
      <c r="AD26" s="108">
        <f t="shared" si="13"/>
        <v>0.90393017007503418</v>
      </c>
      <c r="AE26" s="105">
        <v>254524</v>
      </c>
      <c r="AF26" s="108">
        <f t="shared" si="14"/>
        <v>5.5543238024741363E-2</v>
      </c>
      <c r="AG26" s="108">
        <f t="shared" si="15"/>
        <v>0.95947340809977555</v>
      </c>
      <c r="AH26" s="105">
        <v>1880</v>
      </c>
      <c r="AI26" s="108">
        <f t="shared" si="16"/>
        <v>4.1026106570112741E-4</v>
      </c>
      <c r="AJ26" s="108">
        <f t="shared" si="17"/>
        <v>0.95988366916547663</v>
      </c>
      <c r="AK26" s="105">
        <v>2570</v>
      </c>
      <c r="AL26" s="108">
        <f t="shared" si="18"/>
        <v>5.6083560577228594E-4</v>
      </c>
      <c r="AM26" s="108">
        <f t="shared" si="19"/>
        <v>0.96044450477124887</v>
      </c>
      <c r="AN26" s="118">
        <f t="shared" si="20"/>
        <v>181261</v>
      </c>
      <c r="AO26" s="119">
        <f t="shared" si="21"/>
        <v>3.9555495228751097E-2</v>
      </c>
      <c r="AP26" s="119">
        <f t="shared" si="28"/>
        <v>1</v>
      </c>
      <c r="AQ26" s="105">
        <v>118666</v>
      </c>
      <c r="AR26" s="108">
        <f t="shared" si="22"/>
        <v>2.589576575664361E-2</v>
      </c>
      <c r="AS26" s="105">
        <v>62595</v>
      </c>
      <c r="AT26" s="120">
        <f t="shared" si="23"/>
        <v>1.3659729472107486E-2</v>
      </c>
    </row>
    <row r="27" spans="1:49" ht="13.5" customHeight="1">
      <c r="A27" s="146" t="s">
        <v>212</v>
      </c>
      <c r="B27" s="104" t="s">
        <v>19</v>
      </c>
      <c r="C27" s="105">
        <v>3801962</v>
      </c>
      <c r="D27" s="105">
        <v>3771663</v>
      </c>
      <c r="E27" s="106">
        <f t="shared" si="0"/>
        <v>2869200</v>
      </c>
      <c r="F27" s="107">
        <f t="shared" si="24"/>
        <v>0.7607254412708665</v>
      </c>
      <c r="G27" s="105">
        <v>1153492</v>
      </c>
      <c r="H27" s="108">
        <f t="shared" si="1"/>
        <v>0.30583114132943479</v>
      </c>
      <c r="I27" s="105">
        <v>1428169</v>
      </c>
      <c r="J27" s="108">
        <f t="shared" si="2"/>
        <v>0.37865763722792839</v>
      </c>
      <c r="K27" s="108">
        <f t="shared" si="3"/>
        <v>0.68448877855736323</v>
      </c>
      <c r="L27" s="105">
        <v>235114</v>
      </c>
      <c r="M27" s="108">
        <f t="shared" si="4"/>
        <v>6.2336958524661402E-2</v>
      </c>
      <c r="N27" s="108">
        <f t="shared" si="5"/>
        <v>0.7468257370820246</v>
      </c>
      <c r="O27" s="105">
        <v>52425</v>
      </c>
      <c r="P27" s="108">
        <f t="shared" si="6"/>
        <v>1.3899704188841898E-2</v>
      </c>
      <c r="Q27" s="108">
        <f t="shared" si="7"/>
        <v>0.7607254412708665</v>
      </c>
      <c r="R27" s="109">
        <f t="shared" si="25"/>
        <v>902463</v>
      </c>
      <c r="S27" s="110">
        <f t="shared" si="8"/>
        <v>0.23927455872913353</v>
      </c>
      <c r="T27" s="110">
        <f t="shared" si="9"/>
        <v>1</v>
      </c>
      <c r="U27" s="105">
        <v>143104</v>
      </c>
      <c r="V27" s="108">
        <f t="shared" si="10"/>
        <v>3.7941883991226152E-2</v>
      </c>
      <c r="W27" s="105">
        <v>746018</v>
      </c>
      <c r="X27" s="108">
        <f t="shared" si="11"/>
        <v>0.19779550824132486</v>
      </c>
      <c r="Y27" s="105">
        <v>13341</v>
      </c>
      <c r="Z27" s="108">
        <f t="shared" si="12"/>
        <v>3.537166496582542E-3</v>
      </c>
      <c r="AA27" s="111">
        <f t="shared" si="26"/>
        <v>2610000</v>
      </c>
      <c r="AB27" s="112">
        <f t="shared" si="27"/>
        <v>0.6920024403028584</v>
      </c>
      <c r="AC27" s="105">
        <v>1269929</v>
      </c>
      <c r="AD27" s="108">
        <f t="shared" si="13"/>
        <v>0.33670266935301485</v>
      </c>
      <c r="AE27" s="105">
        <v>1268633</v>
      </c>
      <c r="AF27" s="108">
        <f t="shared" si="14"/>
        <v>0.33635905434817481</v>
      </c>
      <c r="AG27" s="108">
        <f t="shared" si="15"/>
        <v>0.67306172370118966</v>
      </c>
      <c r="AH27" s="105">
        <v>56890</v>
      </c>
      <c r="AI27" s="108">
        <f t="shared" si="16"/>
        <v>1.5083532118325523E-2</v>
      </c>
      <c r="AJ27" s="108">
        <f t="shared" si="17"/>
        <v>0.68814525581951513</v>
      </c>
      <c r="AK27" s="105">
        <v>14548</v>
      </c>
      <c r="AL27" s="108">
        <f t="shared" si="18"/>
        <v>3.8571844833432891E-3</v>
      </c>
      <c r="AM27" s="108">
        <f t="shared" si="19"/>
        <v>0.6920024403028584</v>
      </c>
      <c r="AN27" s="118">
        <f t="shared" si="20"/>
        <v>1161663</v>
      </c>
      <c r="AO27" s="119">
        <f t="shared" si="21"/>
        <v>0.30799755969714154</v>
      </c>
      <c r="AP27" s="119">
        <f t="shared" si="28"/>
        <v>1</v>
      </c>
      <c r="AQ27" s="105">
        <v>1132984</v>
      </c>
      <c r="AR27" s="108">
        <f t="shared" si="22"/>
        <v>0.30039375203988267</v>
      </c>
      <c r="AS27" s="105">
        <v>28679</v>
      </c>
      <c r="AT27" s="120">
        <f t="shared" si="23"/>
        <v>7.6038076572588799E-3</v>
      </c>
    </row>
    <row r="28" spans="1:49" ht="13.5" customHeight="1">
      <c r="A28" s="146" t="s">
        <v>213</v>
      </c>
      <c r="B28" s="104" t="s">
        <v>29</v>
      </c>
      <c r="C28" s="105">
        <v>5779829</v>
      </c>
      <c r="D28" s="105">
        <v>5710227</v>
      </c>
      <c r="E28" s="106">
        <f t="shared" si="0"/>
        <v>4980977</v>
      </c>
      <c r="F28" s="107">
        <f t="shared" si="24"/>
        <v>0.8722905411641253</v>
      </c>
      <c r="G28" s="105">
        <v>2835002</v>
      </c>
      <c r="H28" s="108">
        <f t="shared" si="1"/>
        <v>0.49647798590143616</v>
      </c>
      <c r="I28" s="105">
        <v>1877174</v>
      </c>
      <c r="J28" s="108">
        <f t="shared" si="2"/>
        <v>0.32873894505419837</v>
      </c>
      <c r="K28" s="108">
        <f t="shared" si="3"/>
        <v>0.82521693095563453</v>
      </c>
      <c r="L28" s="105">
        <v>189922</v>
      </c>
      <c r="M28" s="108">
        <f t="shared" si="4"/>
        <v>3.3259973727839544E-2</v>
      </c>
      <c r="N28" s="108">
        <f t="shared" si="5"/>
        <v>0.85847690468347404</v>
      </c>
      <c r="O28" s="105">
        <v>78879</v>
      </c>
      <c r="P28" s="108">
        <f t="shared" si="6"/>
        <v>1.3813636480651294E-2</v>
      </c>
      <c r="Q28" s="108">
        <f t="shared" si="7"/>
        <v>0.8722905411641253</v>
      </c>
      <c r="R28" s="109">
        <f t="shared" si="25"/>
        <v>729250</v>
      </c>
      <c r="S28" s="110">
        <f t="shared" si="8"/>
        <v>0.12770945883587465</v>
      </c>
      <c r="T28" s="110">
        <f t="shared" si="9"/>
        <v>1</v>
      </c>
      <c r="U28" s="105">
        <v>199441</v>
      </c>
      <c r="V28" s="108">
        <f t="shared" si="10"/>
        <v>3.4926982762681767E-2</v>
      </c>
      <c r="W28" s="105">
        <v>505860</v>
      </c>
      <c r="X28" s="108">
        <f t="shared" si="11"/>
        <v>8.8588422141536574E-2</v>
      </c>
      <c r="Y28" s="105">
        <v>23949</v>
      </c>
      <c r="Z28" s="108">
        <f t="shared" si="12"/>
        <v>4.1940539316563073E-3</v>
      </c>
      <c r="AA28" s="111">
        <f t="shared" si="26"/>
        <v>4930060</v>
      </c>
      <c r="AB28" s="112">
        <f t="shared" si="27"/>
        <v>0.86337373277804896</v>
      </c>
      <c r="AC28" s="105">
        <v>3979966</v>
      </c>
      <c r="AD28" s="108">
        <f t="shared" si="13"/>
        <v>0.69698910393579805</v>
      </c>
      <c r="AE28" s="105">
        <v>787252</v>
      </c>
      <c r="AF28" s="108">
        <f t="shared" si="14"/>
        <v>0.13786702350011654</v>
      </c>
      <c r="AG28" s="108">
        <f t="shared" si="15"/>
        <v>0.83485612743591453</v>
      </c>
      <c r="AH28" s="105">
        <v>110648</v>
      </c>
      <c r="AI28" s="108">
        <f t="shared" si="16"/>
        <v>1.9377163114531172E-2</v>
      </c>
      <c r="AJ28" s="108">
        <f t="shared" si="17"/>
        <v>0.85423329055044572</v>
      </c>
      <c r="AK28" s="105">
        <v>52194</v>
      </c>
      <c r="AL28" s="108">
        <f t="shared" si="18"/>
        <v>9.1404422276032109E-3</v>
      </c>
      <c r="AM28" s="108">
        <f t="shared" si="19"/>
        <v>0.86337373277804896</v>
      </c>
      <c r="AN28" s="118">
        <f t="shared" si="20"/>
        <v>780167</v>
      </c>
      <c r="AO28" s="119">
        <f t="shared" si="21"/>
        <v>0.13662626722195106</v>
      </c>
      <c r="AP28" s="119">
        <f t="shared" si="28"/>
        <v>1</v>
      </c>
      <c r="AQ28" s="105">
        <v>746290</v>
      </c>
      <c r="AR28" s="108">
        <f t="shared" si="22"/>
        <v>0.13069357838138485</v>
      </c>
      <c r="AS28" s="105">
        <v>33877</v>
      </c>
      <c r="AT28" s="120">
        <f t="shared" si="23"/>
        <v>5.9326888405662331E-3</v>
      </c>
    </row>
    <row r="29" spans="1:49" ht="13.5" customHeight="1">
      <c r="A29" s="146" t="s">
        <v>214</v>
      </c>
      <c r="B29" s="104" t="s">
        <v>69</v>
      </c>
      <c r="C29" s="105">
        <v>1827937</v>
      </c>
      <c r="D29" s="105">
        <v>1809908</v>
      </c>
      <c r="E29" s="106">
        <f t="shared" si="0"/>
        <v>1714286</v>
      </c>
      <c r="F29" s="107">
        <f t="shared" si="24"/>
        <v>0.94716748033601705</v>
      </c>
      <c r="G29" s="105">
        <v>1327149</v>
      </c>
      <c r="H29" s="108">
        <f t="shared" si="1"/>
        <v>0.73326876283214393</v>
      </c>
      <c r="I29" s="105">
        <v>325027</v>
      </c>
      <c r="J29" s="108">
        <f t="shared" si="2"/>
        <v>0.17958205610450917</v>
      </c>
      <c r="K29" s="108">
        <f t="shared" si="3"/>
        <v>0.9128508189366531</v>
      </c>
      <c r="L29" s="105">
        <v>24875</v>
      </c>
      <c r="M29" s="108">
        <f t="shared" si="4"/>
        <v>1.374379250216033E-2</v>
      </c>
      <c r="N29" s="108">
        <f t="shared" si="5"/>
        <v>0.92659461143881339</v>
      </c>
      <c r="O29" s="105">
        <v>37235</v>
      </c>
      <c r="P29" s="108">
        <f t="shared" si="6"/>
        <v>2.0572868897203615E-2</v>
      </c>
      <c r="Q29" s="108">
        <f t="shared" si="7"/>
        <v>0.94716748033601705</v>
      </c>
      <c r="R29" s="109">
        <f t="shared" si="25"/>
        <v>95622</v>
      </c>
      <c r="S29" s="110">
        <f t="shared" si="8"/>
        <v>5.2832519663982919E-2</v>
      </c>
      <c r="T29" s="110">
        <f t="shared" si="9"/>
        <v>1</v>
      </c>
      <c r="U29" s="105">
        <v>47225</v>
      </c>
      <c r="V29" s="108">
        <f t="shared" si="10"/>
        <v>2.6092486468925494E-2</v>
      </c>
      <c r="W29" s="105">
        <v>41649</v>
      </c>
      <c r="X29" s="108">
        <f t="shared" si="11"/>
        <v>2.3011666891355805E-2</v>
      </c>
      <c r="Y29" s="105">
        <v>6748</v>
      </c>
      <c r="Z29" s="108">
        <f t="shared" si="12"/>
        <v>3.7283663037016245E-3</v>
      </c>
      <c r="AA29" s="111">
        <f t="shared" si="26"/>
        <v>1636469</v>
      </c>
      <c r="AB29" s="112">
        <f t="shared" si="27"/>
        <v>0.90417247727508798</v>
      </c>
      <c r="AC29" s="105">
        <v>1325768</v>
      </c>
      <c r="AD29" s="108">
        <f t="shared" si="13"/>
        <v>0.73250574062328033</v>
      </c>
      <c r="AE29" s="105">
        <v>300679</v>
      </c>
      <c r="AF29" s="108">
        <f t="shared" si="14"/>
        <v>0.16612943862339966</v>
      </c>
      <c r="AG29" s="108">
        <f t="shared" si="15"/>
        <v>0.89863517924668002</v>
      </c>
      <c r="AH29" s="105">
        <v>6954</v>
      </c>
      <c r="AI29" s="108">
        <f t="shared" si="16"/>
        <v>3.8421842436190128E-3</v>
      </c>
      <c r="AJ29" s="108">
        <f t="shared" si="17"/>
        <v>0.90247736349029906</v>
      </c>
      <c r="AK29" s="105">
        <v>3068</v>
      </c>
      <c r="AL29" s="108">
        <f t="shared" si="18"/>
        <v>1.695113784789061E-3</v>
      </c>
      <c r="AM29" s="108">
        <f t="shared" si="19"/>
        <v>0.90417247727508809</v>
      </c>
      <c r="AN29" s="118">
        <f t="shared" si="20"/>
        <v>173439</v>
      </c>
      <c r="AO29" s="119">
        <f t="shared" si="21"/>
        <v>9.582752272491199E-2</v>
      </c>
      <c r="AP29" s="119">
        <f t="shared" si="28"/>
        <v>1</v>
      </c>
      <c r="AQ29" s="105">
        <v>162736</v>
      </c>
      <c r="AR29" s="108">
        <f t="shared" si="22"/>
        <v>8.9913962477650794E-2</v>
      </c>
      <c r="AS29" s="105">
        <v>10703</v>
      </c>
      <c r="AT29" s="120">
        <f t="shared" si="23"/>
        <v>5.9135602472611863E-3</v>
      </c>
    </row>
    <row r="30" spans="1:49" ht="13.5" customHeight="1">
      <c r="A30" s="146" t="s">
        <v>215</v>
      </c>
      <c r="B30" s="104" t="s">
        <v>20</v>
      </c>
      <c r="C30" s="105">
        <v>1325578</v>
      </c>
      <c r="D30" s="105">
        <v>1302257</v>
      </c>
      <c r="E30" s="106">
        <f t="shared" si="0"/>
        <v>1203070</v>
      </c>
      <c r="F30" s="107">
        <f t="shared" si="24"/>
        <v>0.9238345426440403</v>
      </c>
      <c r="G30" s="105">
        <v>894407</v>
      </c>
      <c r="H30" s="108">
        <f t="shared" si="1"/>
        <v>0.68681297163309551</v>
      </c>
      <c r="I30" s="105">
        <v>274860</v>
      </c>
      <c r="J30" s="108">
        <f t="shared" si="2"/>
        <v>0.2110643290840441</v>
      </c>
      <c r="K30" s="108">
        <f t="shared" si="3"/>
        <v>0.89787730071713967</v>
      </c>
      <c r="L30" s="105">
        <v>20580</v>
      </c>
      <c r="M30" s="108">
        <f t="shared" si="4"/>
        <v>1.5803332214762524E-2</v>
      </c>
      <c r="N30" s="108">
        <f t="shared" si="5"/>
        <v>0.91368063293190216</v>
      </c>
      <c r="O30" s="105">
        <v>13223</v>
      </c>
      <c r="P30" s="108">
        <f t="shared" si="6"/>
        <v>1.0153909712138235E-2</v>
      </c>
      <c r="Q30" s="108">
        <f t="shared" si="7"/>
        <v>0.92383454264404041</v>
      </c>
      <c r="R30" s="109">
        <f t="shared" si="25"/>
        <v>99187</v>
      </c>
      <c r="S30" s="110">
        <f t="shared" si="8"/>
        <v>7.6165457355959698E-2</v>
      </c>
      <c r="T30" s="110">
        <f t="shared" si="9"/>
        <v>1</v>
      </c>
      <c r="U30" s="105">
        <v>20238</v>
      </c>
      <c r="V30" s="108">
        <f t="shared" si="10"/>
        <v>1.5540711242097374E-2</v>
      </c>
      <c r="W30" s="105">
        <v>58980</v>
      </c>
      <c r="X30" s="108">
        <f t="shared" si="11"/>
        <v>4.5290599321024957E-2</v>
      </c>
      <c r="Y30" s="105">
        <v>19969</v>
      </c>
      <c r="Z30" s="108">
        <f t="shared" si="12"/>
        <v>1.5334146792837358E-2</v>
      </c>
      <c r="AA30" s="111">
        <f t="shared" si="26"/>
        <v>1207393</v>
      </c>
      <c r="AB30" s="112">
        <f t="shared" si="27"/>
        <v>0.9271541638862375</v>
      </c>
      <c r="AC30" s="105">
        <v>747242</v>
      </c>
      <c r="AD30" s="108">
        <f t="shared" si="13"/>
        <v>0.57380532414108731</v>
      </c>
      <c r="AE30" s="105">
        <v>445637</v>
      </c>
      <c r="AF30" s="108">
        <f t="shared" si="14"/>
        <v>0.34220357425608</v>
      </c>
      <c r="AG30" s="108">
        <f t="shared" si="15"/>
        <v>0.91600889839716726</v>
      </c>
      <c r="AH30" s="105">
        <v>13542</v>
      </c>
      <c r="AI30" s="108">
        <f t="shared" si="16"/>
        <v>1.0398869040442862E-2</v>
      </c>
      <c r="AJ30" s="108">
        <f t="shared" si="17"/>
        <v>0.92640776743761011</v>
      </c>
      <c r="AK30" s="105">
        <v>972</v>
      </c>
      <c r="AL30" s="108">
        <f t="shared" si="18"/>
        <v>7.463964486272679E-4</v>
      </c>
      <c r="AM30" s="108">
        <f t="shared" si="19"/>
        <v>0.92715416388623739</v>
      </c>
      <c r="AN30" s="118">
        <f t="shared" si="20"/>
        <v>94864</v>
      </c>
      <c r="AO30" s="119">
        <f t="shared" si="21"/>
        <v>7.2845836113762497E-2</v>
      </c>
      <c r="AP30" s="119">
        <f t="shared" si="28"/>
        <v>0.99999999999999989</v>
      </c>
      <c r="AQ30" s="105">
        <v>72993</v>
      </c>
      <c r="AR30" s="108">
        <f t="shared" si="22"/>
        <v>5.6051148122068073E-2</v>
      </c>
      <c r="AS30" s="105">
        <v>21871</v>
      </c>
      <c r="AT30" s="120">
        <f t="shared" si="23"/>
        <v>1.679468799169442E-2</v>
      </c>
    </row>
    <row r="31" spans="1:49" ht="13.5" customHeight="1">
      <c r="A31" s="146" t="s">
        <v>216</v>
      </c>
      <c r="B31" s="104" t="s">
        <v>21</v>
      </c>
      <c r="C31" s="105">
        <v>2585518</v>
      </c>
      <c r="D31" s="105">
        <v>2556679</v>
      </c>
      <c r="E31" s="106">
        <f t="shared" si="0"/>
        <v>2186539</v>
      </c>
      <c r="F31" s="107">
        <f t="shared" si="24"/>
        <v>0.85522625249395801</v>
      </c>
      <c r="G31" s="105">
        <v>1543717</v>
      </c>
      <c r="H31" s="108">
        <f t="shared" si="1"/>
        <v>0.60379773917648638</v>
      </c>
      <c r="I31" s="105">
        <v>551332</v>
      </c>
      <c r="J31" s="108">
        <f t="shared" si="2"/>
        <v>0.21564380980169978</v>
      </c>
      <c r="K31" s="108">
        <f t="shared" si="3"/>
        <v>0.81944154897818611</v>
      </c>
      <c r="L31" s="105">
        <v>59649</v>
      </c>
      <c r="M31" s="108">
        <f t="shared" si="4"/>
        <v>2.3330656683924731E-2</v>
      </c>
      <c r="N31" s="108">
        <f t="shared" si="5"/>
        <v>0.84277220566211086</v>
      </c>
      <c r="O31" s="105">
        <v>31841</v>
      </c>
      <c r="P31" s="108">
        <f t="shared" si="6"/>
        <v>1.2454046831847095E-2</v>
      </c>
      <c r="Q31" s="108">
        <f t="shared" si="7"/>
        <v>0.85522625249395801</v>
      </c>
      <c r="R31" s="109">
        <f t="shared" si="25"/>
        <v>370140</v>
      </c>
      <c r="S31" s="110">
        <f t="shared" si="8"/>
        <v>0.14477374750604202</v>
      </c>
      <c r="T31" s="110">
        <f t="shared" si="9"/>
        <v>1</v>
      </c>
      <c r="U31" s="105">
        <v>47254</v>
      </c>
      <c r="V31" s="108">
        <f t="shared" si="10"/>
        <v>1.8482570553440617E-2</v>
      </c>
      <c r="W31" s="105">
        <v>313760</v>
      </c>
      <c r="X31" s="108">
        <f t="shared" si="11"/>
        <v>0.1227217026462845</v>
      </c>
      <c r="Y31" s="105">
        <v>9126</v>
      </c>
      <c r="Z31" s="108">
        <f t="shared" si="12"/>
        <v>3.5694743063169054E-3</v>
      </c>
      <c r="AA31" s="111">
        <f t="shared" si="26"/>
        <v>2036452</v>
      </c>
      <c r="AB31" s="112">
        <f t="shared" si="27"/>
        <v>0.79652236358181849</v>
      </c>
      <c r="AC31" s="105">
        <v>1480963</v>
      </c>
      <c r="AD31" s="108">
        <f t="shared" si="13"/>
        <v>0.5792526163824242</v>
      </c>
      <c r="AE31" s="105">
        <v>535633</v>
      </c>
      <c r="AF31" s="108">
        <f t="shared" si="14"/>
        <v>0.20950342221295673</v>
      </c>
      <c r="AG31" s="108">
        <f t="shared" si="15"/>
        <v>0.7887560385953809</v>
      </c>
      <c r="AH31" s="105">
        <v>9723</v>
      </c>
      <c r="AI31" s="108">
        <f t="shared" si="16"/>
        <v>3.8029803506814896E-3</v>
      </c>
      <c r="AJ31" s="108">
        <f t="shared" si="17"/>
        <v>0.7925590189460624</v>
      </c>
      <c r="AK31" s="105">
        <v>10133</v>
      </c>
      <c r="AL31" s="108">
        <f t="shared" si="18"/>
        <v>3.9633446357559944E-3</v>
      </c>
      <c r="AM31" s="108">
        <f t="shared" si="19"/>
        <v>0.79652236358181838</v>
      </c>
      <c r="AN31" s="118">
        <f t="shared" si="20"/>
        <v>520227</v>
      </c>
      <c r="AO31" s="119">
        <f t="shared" si="21"/>
        <v>0.20347763641818156</v>
      </c>
      <c r="AP31" s="119">
        <f t="shared" si="28"/>
        <v>1</v>
      </c>
      <c r="AQ31" s="105">
        <v>503924</v>
      </c>
      <c r="AR31" s="108">
        <f t="shared" si="22"/>
        <v>0.19710100485825557</v>
      </c>
      <c r="AS31" s="105">
        <v>16303</v>
      </c>
      <c r="AT31" s="120">
        <f t="shared" si="23"/>
        <v>6.3766315599259821E-3</v>
      </c>
    </row>
    <row r="32" spans="1:49" ht="13.5" customHeight="1">
      <c r="A32" s="146" t="s">
        <v>217</v>
      </c>
      <c r="B32" s="104" t="s">
        <v>22</v>
      </c>
      <c r="C32" s="105">
        <v>2767761</v>
      </c>
      <c r="D32" s="105">
        <v>2747428</v>
      </c>
      <c r="E32" s="106">
        <f t="shared" si="0"/>
        <v>2602745</v>
      </c>
      <c r="F32" s="107">
        <f t="shared" si="24"/>
        <v>0.94733874736662804</v>
      </c>
      <c r="G32" s="105">
        <v>2040641</v>
      </c>
      <c r="H32" s="108">
        <f t="shared" si="1"/>
        <v>0.74274594275082007</v>
      </c>
      <c r="I32" s="105">
        <v>419970</v>
      </c>
      <c r="J32" s="108">
        <f t="shared" si="2"/>
        <v>0.15285932879769734</v>
      </c>
      <c r="K32" s="108">
        <f t="shared" si="3"/>
        <v>0.89560527154851743</v>
      </c>
      <c r="L32" s="105">
        <v>93971</v>
      </c>
      <c r="M32" s="108">
        <f t="shared" si="4"/>
        <v>3.4203262105503764E-2</v>
      </c>
      <c r="N32" s="108">
        <f t="shared" si="5"/>
        <v>0.92980853365402116</v>
      </c>
      <c r="O32" s="105">
        <v>48163</v>
      </c>
      <c r="P32" s="108">
        <f t="shared" si="6"/>
        <v>1.7530213712606844E-2</v>
      </c>
      <c r="Q32" s="108">
        <f t="shared" si="7"/>
        <v>0.94733874736662804</v>
      </c>
      <c r="R32" s="109">
        <f t="shared" si="25"/>
        <v>144683</v>
      </c>
      <c r="S32" s="110">
        <f t="shared" si="8"/>
        <v>5.2661252633372013E-2</v>
      </c>
      <c r="T32" s="110">
        <f t="shared" si="9"/>
        <v>1</v>
      </c>
      <c r="U32" s="105">
        <v>11654</v>
      </c>
      <c r="V32" s="108">
        <f t="shared" si="10"/>
        <v>4.2417854080252513E-3</v>
      </c>
      <c r="W32" s="105">
        <v>116966</v>
      </c>
      <c r="X32" s="108">
        <f t="shared" si="11"/>
        <v>4.2572908189040803E-2</v>
      </c>
      <c r="Y32" s="105">
        <v>16063</v>
      </c>
      <c r="Z32" s="108">
        <f t="shared" si="12"/>
        <v>5.8465590363059559E-3</v>
      </c>
      <c r="AA32" s="111">
        <f t="shared" si="26"/>
        <v>2502314</v>
      </c>
      <c r="AB32" s="112">
        <f t="shared" si="27"/>
        <v>0.91078419525461629</v>
      </c>
      <c r="AC32" s="105">
        <v>2030112</v>
      </c>
      <c r="AD32" s="108">
        <f t="shared" si="13"/>
        <v>0.73891363122163711</v>
      </c>
      <c r="AE32" s="105">
        <v>437242</v>
      </c>
      <c r="AF32" s="108">
        <f t="shared" si="14"/>
        <v>0.15914593576246583</v>
      </c>
      <c r="AG32" s="108">
        <f t="shared" si="15"/>
        <v>0.89805956698410294</v>
      </c>
      <c r="AH32" s="105">
        <v>19006</v>
      </c>
      <c r="AI32" s="108">
        <f t="shared" si="16"/>
        <v>6.917742703357467E-3</v>
      </c>
      <c r="AJ32" s="108">
        <f t="shared" si="17"/>
        <v>0.90497730968746037</v>
      </c>
      <c r="AK32" s="105">
        <v>15954</v>
      </c>
      <c r="AL32" s="108">
        <f t="shared" si="18"/>
        <v>5.8068855671558998E-3</v>
      </c>
      <c r="AM32" s="108">
        <f t="shared" si="19"/>
        <v>0.91078419525461629</v>
      </c>
      <c r="AN32" s="118">
        <f t="shared" si="20"/>
        <v>245114</v>
      </c>
      <c r="AO32" s="119">
        <f t="shared" si="21"/>
        <v>8.9215804745383681E-2</v>
      </c>
      <c r="AP32" s="119">
        <f t="shared" si="28"/>
        <v>1</v>
      </c>
      <c r="AQ32" s="105">
        <v>222002</v>
      </c>
      <c r="AR32" s="108">
        <f t="shared" si="22"/>
        <v>8.0803573378447041E-2</v>
      </c>
      <c r="AS32" s="105">
        <v>23112</v>
      </c>
      <c r="AT32" s="120">
        <f t="shared" si="23"/>
        <v>8.41223136693664E-3</v>
      </c>
    </row>
    <row r="33" spans="1:46" s="93" customFormat="1" ht="13.5" customHeight="1">
      <c r="A33" s="146" t="s">
        <v>218</v>
      </c>
      <c r="B33" s="104" t="s">
        <v>30</v>
      </c>
      <c r="C33" s="105">
        <v>2662480</v>
      </c>
      <c r="D33" s="105">
        <v>2615993</v>
      </c>
      <c r="E33" s="106">
        <f t="shared" si="0"/>
        <v>2527464</v>
      </c>
      <c r="F33" s="107">
        <f t="shared" si="24"/>
        <v>0.96615854858938843</v>
      </c>
      <c r="G33" s="105">
        <v>2098974</v>
      </c>
      <c r="H33" s="108">
        <f t="shared" si="1"/>
        <v>0.8023622387368774</v>
      </c>
      <c r="I33" s="105">
        <v>366355</v>
      </c>
      <c r="J33" s="108">
        <f t="shared" si="2"/>
        <v>0.14004433498101868</v>
      </c>
      <c r="K33" s="108">
        <f t="shared" si="3"/>
        <v>0.94240657371789605</v>
      </c>
      <c r="L33" s="105">
        <v>29524</v>
      </c>
      <c r="M33" s="108">
        <f t="shared" si="4"/>
        <v>1.1285962921154606E-2</v>
      </c>
      <c r="N33" s="108">
        <f t="shared" si="5"/>
        <v>0.95369253663905063</v>
      </c>
      <c r="O33" s="105">
        <v>32611</v>
      </c>
      <c r="P33" s="108">
        <f t="shared" si="6"/>
        <v>1.2466011950337788E-2</v>
      </c>
      <c r="Q33" s="108">
        <f t="shared" si="7"/>
        <v>0.96615854858938843</v>
      </c>
      <c r="R33" s="109">
        <f t="shared" si="25"/>
        <v>88529</v>
      </c>
      <c r="S33" s="110">
        <f t="shared" si="8"/>
        <v>3.3841451410611574E-2</v>
      </c>
      <c r="T33" s="110">
        <f t="shared" si="9"/>
        <v>1</v>
      </c>
      <c r="U33" s="105">
        <v>56605</v>
      </c>
      <c r="V33" s="108">
        <f t="shared" si="10"/>
        <v>2.1638054841889867E-2</v>
      </c>
      <c r="W33" s="105">
        <v>23653</v>
      </c>
      <c r="X33" s="108">
        <f t="shared" si="11"/>
        <v>9.0416908607935872E-3</v>
      </c>
      <c r="Y33" s="105">
        <v>8271</v>
      </c>
      <c r="Z33" s="108">
        <f t="shared" si="12"/>
        <v>3.1617057079281175E-3</v>
      </c>
      <c r="AA33" s="111">
        <f t="shared" si="26"/>
        <v>2334090</v>
      </c>
      <c r="AB33" s="112">
        <f t="shared" si="27"/>
        <v>0.89223862602078829</v>
      </c>
      <c r="AC33" s="105">
        <v>1989582</v>
      </c>
      <c r="AD33" s="108">
        <f t="shared" si="13"/>
        <v>0.76054561308076896</v>
      </c>
      <c r="AE33" s="105">
        <v>337821</v>
      </c>
      <c r="AF33" s="108">
        <f t="shared" si="14"/>
        <v>0.12913681343948549</v>
      </c>
      <c r="AG33" s="108">
        <f t="shared" si="15"/>
        <v>0.88968242652025442</v>
      </c>
      <c r="AH33" s="105">
        <v>4334</v>
      </c>
      <c r="AI33" s="108">
        <f t="shared" si="16"/>
        <v>1.6567322618982543E-3</v>
      </c>
      <c r="AJ33" s="108">
        <f t="shared" si="17"/>
        <v>0.89133915878215264</v>
      </c>
      <c r="AK33" s="105">
        <v>2353</v>
      </c>
      <c r="AL33" s="108">
        <f t="shared" si="18"/>
        <v>8.9946723863557738E-4</v>
      </c>
      <c r="AM33" s="108">
        <f t="shared" si="19"/>
        <v>0.89223862602078818</v>
      </c>
      <c r="AN33" s="118">
        <f t="shared" si="20"/>
        <v>281903</v>
      </c>
      <c r="AO33" s="119">
        <f t="shared" si="21"/>
        <v>0.10776137397921172</v>
      </c>
      <c r="AP33" s="119">
        <f t="shared" si="28"/>
        <v>0.99999999999999989</v>
      </c>
      <c r="AQ33" s="105">
        <v>270330</v>
      </c>
      <c r="AR33" s="108">
        <f t="shared" si="22"/>
        <v>0.10333743247783921</v>
      </c>
      <c r="AS33" s="105">
        <v>11573</v>
      </c>
      <c r="AT33" s="120">
        <f t="shared" si="23"/>
        <v>4.4239415013725188E-3</v>
      </c>
    </row>
    <row r="34" spans="1:46" s="93" customFormat="1" ht="13.5" customHeight="1">
      <c r="A34" s="146" t="s">
        <v>219</v>
      </c>
      <c r="B34" s="104" t="s">
        <v>23</v>
      </c>
      <c r="C34" s="105">
        <v>2238603</v>
      </c>
      <c r="D34" s="105">
        <v>2208377</v>
      </c>
      <c r="E34" s="106">
        <f t="shared" si="0"/>
        <v>1792671</v>
      </c>
      <c r="F34" s="107">
        <f t="shared" si="24"/>
        <v>0.81175949577449868</v>
      </c>
      <c r="G34" s="105">
        <v>1107191</v>
      </c>
      <c r="H34" s="108">
        <f t="shared" si="1"/>
        <v>0.50135959575742728</v>
      </c>
      <c r="I34" s="105">
        <v>491164</v>
      </c>
      <c r="J34" s="108">
        <f t="shared" si="2"/>
        <v>0.22240948895953908</v>
      </c>
      <c r="K34" s="108">
        <f t="shared" si="3"/>
        <v>0.72376908471696633</v>
      </c>
      <c r="L34" s="105">
        <v>155078</v>
      </c>
      <c r="M34" s="108">
        <f t="shared" si="4"/>
        <v>7.0222611447230257E-2</v>
      </c>
      <c r="N34" s="108">
        <f t="shared" si="5"/>
        <v>0.79399169616419663</v>
      </c>
      <c r="O34" s="105">
        <v>39238</v>
      </c>
      <c r="P34" s="108">
        <f t="shared" si="6"/>
        <v>1.7767799610302046E-2</v>
      </c>
      <c r="Q34" s="108">
        <f t="shared" si="7"/>
        <v>0.81175949577449868</v>
      </c>
      <c r="R34" s="109">
        <f t="shared" si="25"/>
        <v>415706</v>
      </c>
      <c r="S34" s="110">
        <f t="shared" si="8"/>
        <v>0.18824050422550134</v>
      </c>
      <c r="T34" s="110">
        <f t="shared" si="9"/>
        <v>1</v>
      </c>
      <c r="U34" s="105">
        <v>7365</v>
      </c>
      <c r="V34" s="108">
        <f t="shared" si="10"/>
        <v>3.3350283941555271E-3</v>
      </c>
      <c r="W34" s="105">
        <v>399800</v>
      </c>
      <c r="X34" s="108">
        <f t="shared" si="11"/>
        <v>0.18103792966508889</v>
      </c>
      <c r="Y34" s="105">
        <v>8541</v>
      </c>
      <c r="Z34" s="108">
        <f t="shared" si="12"/>
        <v>3.8675461662569391E-3</v>
      </c>
      <c r="AA34" s="111">
        <f t="shared" si="26"/>
        <v>2106959</v>
      </c>
      <c r="AB34" s="112">
        <f t="shared" si="27"/>
        <v>0.95407577601107052</v>
      </c>
      <c r="AC34" s="105">
        <v>947319</v>
      </c>
      <c r="AD34" s="108">
        <f t="shared" si="13"/>
        <v>0.42896615931066118</v>
      </c>
      <c r="AE34" s="105">
        <v>1071113</v>
      </c>
      <c r="AF34" s="108">
        <f t="shared" si="14"/>
        <v>0.4850227112490304</v>
      </c>
      <c r="AG34" s="108">
        <f t="shared" si="15"/>
        <v>0.91398887055969158</v>
      </c>
      <c r="AH34" s="105">
        <v>25426</v>
      </c>
      <c r="AI34" s="108">
        <f t="shared" si="16"/>
        <v>1.1513432715519134E-2</v>
      </c>
      <c r="AJ34" s="108">
        <f t="shared" si="17"/>
        <v>0.92550230327521077</v>
      </c>
      <c r="AK34" s="105">
        <v>63101</v>
      </c>
      <c r="AL34" s="108">
        <f t="shared" si="18"/>
        <v>2.8573472735859865E-2</v>
      </c>
      <c r="AM34" s="108">
        <f t="shared" si="19"/>
        <v>0.95407577601107063</v>
      </c>
      <c r="AN34" s="118">
        <f t="shared" si="20"/>
        <v>101418</v>
      </c>
      <c r="AO34" s="119">
        <f t="shared" si="21"/>
        <v>4.5924223988929425E-2</v>
      </c>
      <c r="AP34" s="119">
        <f t="shared" si="28"/>
        <v>1</v>
      </c>
      <c r="AQ34" s="105">
        <v>87815</v>
      </c>
      <c r="AR34" s="108">
        <f t="shared" si="22"/>
        <v>3.9764496732215562E-2</v>
      </c>
      <c r="AS34" s="105">
        <v>13603</v>
      </c>
      <c r="AT34" s="120">
        <f t="shared" si="23"/>
        <v>6.1597272567138674E-3</v>
      </c>
    </row>
    <row r="35" spans="1:46" s="93" customFormat="1" ht="13.5" customHeight="1">
      <c r="A35" s="146" t="s">
        <v>220</v>
      </c>
      <c r="B35" s="104" t="s">
        <v>24</v>
      </c>
      <c r="C35" s="105">
        <v>3268554</v>
      </c>
      <c r="D35" s="105">
        <v>3157698</v>
      </c>
      <c r="E35" s="106">
        <f t="shared" si="0"/>
        <v>3028751</v>
      </c>
      <c r="F35" s="107">
        <f t="shared" si="24"/>
        <v>0.95916423926543959</v>
      </c>
      <c r="G35" s="105">
        <v>2493798</v>
      </c>
      <c r="H35" s="108">
        <f t="shared" si="1"/>
        <v>0.78975190154346619</v>
      </c>
      <c r="I35" s="105">
        <v>474837</v>
      </c>
      <c r="J35" s="108">
        <f t="shared" si="2"/>
        <v>0.15037441832626172</v>
      </c>
      <c r="K35" s="108">
        <f t="shared" si="3"/>
        <v>0.94012631986972794</v>
      </c>
      <c r="L35" s="105">
        <v>36121</v>
      </c>
      <c r="M35" s="108">
        <f t="shared" si="4"/>
        <v>1.143902931819319E-2</v>
      </c>
      <c r="N35" s="108">
        <f t="shared" si="5"/>
        <v>0.95156534918792113</v>
      </c>
      <c r="O35" s="105">
        <v>23995</v>
      </c>
      <c r="P35" s="108">
        <f t="shared" si="6"/>
        <v>7.5988900775184965E-3</v>
      </c>
      <c r="Q35" s="108">
        <f t="shared" si="7"/>
        <v>0.95916423926543959</v>
      </c>
      <c r="R35" s="109">
        <f t="shared" si="25"/>
        <v>128947</v>
      </c>
      <c r="S35" s="110">
        <f t="shared" si="8"/>
        <v>4.0835760734560432E-2</v>
      </c>
      <c r="T35" s="110">
        <f t="shared" si="9"/>
        <v>1</v>
      </c>
      <c r="U35" s="105">
        <v>33390</v>
      </c>
      <c r="V35" s="108">
        <f t="shared" si="10"/>
        <v>1.0574158770091376E-2</v>
      </c>
      <c r="W35" s="105">
        <v>57230</v>
      </c>
      <c r="X35" s="108">
        <f t="shared" si="11"/>
        <v>1.8123962456194354E-2</v>
      </c>
      <c r="Y35" s="105">
        <v>38327</v>
      </c>
      <c r="Z35" s="108">
        <f t="shared" si="12"/>
        <v>1.2137639508274699E-2</v>
      </c>
      <c r="AA35" s="111">
        <f t="shared" si="26"/>
        <v>2744247</v>
      </c>
      <c r="AB35" s="112">
        <f t="shared" si="27"/>
        <v>0.86906569279266099</v>
      </c>
      <c r="AC35" s="105">
        <v>2479713</v>
      </c>
      <c r="AD35" s="108">
        <f t="shared" si="13"/>
        <v>0.78529137365257851</v>
      </c>
      <c r="AE35" s="105">
        <v>258729</v>
      </c>
      <c r="AF35" s="108">
        <f t="shared" si="14"/>
        <v>8.1935954609972203E-2</v>
      </c>
      <c r="AG35" s="108">
        <f t="shared" si="15"/>
        <v>0.86722732826255067</v>
      </c>
      <c r="AH35" s="105">
        <v>3128</v>
      </c>
      <c r="AI35" s="108">
        <f t="shared" si="16"/>
        <v>9.9059504740478662E-4</v>
      </c>
      <c r="AJ35" s="108">
        <f t="shared" si="17"/>
        <v>0.86821792330995551</v>
      </c>
      <c r="AK35" s="105">
        <v>2677</v>
      </c>
      <c r="AL35" s="108">
        <f t="shared" si="18"/>
        <v>8.4776948270543927E-4</v>
      </c>
      <c r="AM35" s="108">
        <f t="shared" si="19"/>
        <v>0.86906569279266099</v>
      </c>
      <c r="AN35" s="118">
        <f t="shared" si="20"/>
        <v>413451</v>
      </c>
      <c r="AO35" s="119">
        <f t="shared" si="21"/>
        <v>0.13093430720733901</v>
      </c>
      <c r="AP35" s="119">
        <f t="shared" si="28"/>
        <v>1</v>
      </c>
      <c r="AQ35" s="105">
        <v>372259</v>
      </c>
      <c r="AR35" s="108">
        <f t="shared" si="22"/>
        <v>0.11788936117386779</v>
      </c>
      <c r="AS35" s="105">
        <v>41192</v>
      </c>
      <c r="AT35" s="120">
        <f t="shared" si="23"/>
        <v>1.3044946033471219E-2</v>
      </c>
    </row>
    <row r="36" spans="1:46" s="93" customFormat="1" ht="13.5" customHeight="1">
      <c r="A36" s="146" t="s">
        <v>221</v>
      </c>
      <c r="B36" s="104" t="s">
        <v>25</v>
      </c>
      <c r="C36" s="105">
        <v>1169936</v>
      </c>
      <c r="D36" s="105">
        <v>1163055</v>
      </c>
      <c r="E36" s="106">
        <f t="shared" si="0"/>
        <v>1142602</v>
      </c>
      <c r="F36" s="107">
        <f t="shared" si="24"/>
        <v>0.98241441720296974</v>
      </c>
      <c r="G36" s="105">
        <v>739469</v>
      </c>
      <c r="H36" s="108">
        <f t="shared" si="1"/>
        <v>0.63579882292754852</v>
      </c>
      <c r="I36" s="105">
        <v>370517</v>
      </c>
      <c r="J36" s="108">
        <f t="shared" si="2"/>
        <v>0.31857220853699952</v>
      </c>
      <c r="K36" s="108">
        <f t="shared" si="3"/>
        <v>0.95437103146454805</v>
      </c>
      <c r="L36" s="105">
        <v>22330</v>
      </c>
      <c r="M36" s="108">
        <f t="shared" si="4"/>
        <v>1.9199435968204427E-2</v>
      </c>
      <c r="N36" s="108">
        <f t="shared" si="5"/>
        <v>0.97357046743275244</v>
      </c>
      <c r="O36" s="105">
        <v>10286</v>
      </c>
      <c r="P36" s="108">
        <f t="shared" si="6"/>
        <v>8.8439497702172288E-3</v>
      </c>
      <c r="Q36" s="108">
        <f t="shared" si="7"/>
        <v>0.98241441720296963</v>
      </c>
      <c r="R36" s="109">
        <f t="shared" si="25"/>
        <v>20453</v>
      </c>
      <c r="S36" s="110">
        <f t="shared" si="8"/>
        <v>1.7585582797030236E-2</v>
      </c>
      <c r="T36" s="110">
        <f t="shared" si="9"/>
        <v>0.99999999999999989</v>
      </c>
      <c r="U36" s="105">
        <v>6875</v>
      </c>
      <c r="V36" s="108">
        <f t="shared" si="10"/>
        <v>5.9111563941516097E-3</v>
      </c>
      <c r="W36" s="105">
        <v>10211</v>
      </c>
      <c r="X36" s="108">
        <f t="shared" si="11"/>
        <v>8.7794644277355751E-3</v>
      </c>
      <c r="Y36" s="105">
        <v>3367</v>
      </c>
      <c r="Z36" s="108">
        <f t="shared" si="12"/>
        <v>2.8949619751430498E-3</v>
      </c>
      <c r="AA36" s="111">
        <f t="shared" si="26"/>
        <v>1099365</v>
      </c>
      <c r="AB36" s="112">
        <f t="shared" si="27"/>
        <v>0.94523904716457952</v>
      </c>
      <c r="AC36" s="105">
        <v>1012254</v>
      </c>
      <c r="AD36" s="108">
        <f t="shared" si="13"/>
        <v>0.87034061157898812</v>
      </c>
      <c r="AE36" s="105">
        <v>65490</v>
      </c>
      <c r="AF36" s="108">
        <f t="shared" si="14"/>
        <v>5.6308601054980201E-2</v>
      </c>
      <c r="AG36" s="108">
        <f t="shared" si="15"/>
        <v>0.92664921263396827</v>
      </c>
      <c r="AH36" s="105">
        <v>19543</v>
      </c>
      <c r="AI36" s="108">
        <f t="shared" si="16"/>
        <v>1.6803160641586167E-2</v>
      </c>
      <c r="AJ36" s="108">
        <f t="shared" si="17"/>
        <v>0.94345237327555442</v>
      </c>
      <c r="AK36" s="105">
        <v>2078</v>
      </c>
      <c r="AL36" s="108">
        <f t="shared" si="18"/>
        <v>1.7866738890250245E-3</v>
      </c>
      <c r="AM36" s="108">
        <f t="shared" si="19"/>
        <v>0.9452390471645794</v>
      </c>
      <c r="AN36" s="118">
        <f t="shared" si="20"/>
        <v>63690</v>
      </c>
      <c r="AO36" s="119">
        <f t="shared" si="21"/>
        <v>5.4760952835420512E-2</v>
      </c>
      <c r="AP36" s="119">
        <f t="shared" si="28"/>
        <v>0.99999999999999989</v>
      </c>
      <c r="AQ36" s="105">
        <v>59562</v>
      </c>
      <c r="AR36" s="108">
        <f t="shared" si="22"/>
        <v>5.1211679585230277E-2</v>
      </c>
      <c r="AS36" s="105">
        <v>4128</v>
      </c>
      <c r="AT36" s="120">
        <f t="shared" si="23"/>
        <v>3.5492732501902317E-3</v>
      </c>
    </row>
    <row r="37" spans="1:46" s="93" customFormat="1" ht="13.5" customHeight="1">
      <c r="A37" s="146" t="s">
        <v>222</v>
      </c>
      <c r="B37" s="104" t="s">
        <v>78</v>
      </c>
      <c r="C37" s="105">
        <v>7643194</v>
      </c>
      <c r="D37" s="105">
        <v>7533923</v>
      </c>
      <c r="E37" s="106">
        <f t="shared" si="0"/>
        <v>6046365</v>
      </c>
      <c r="F37" s="107">
        <f t="shared" si="24"/>
        <v>0.80255200378342062</v>
      </c>
      <c r="G37" s="105">
        <v>3417101</v>
      </c>
      <c r="H37" s="108">
        <f t="shared" si="1"/>
        <v>0.45356197561350176</v>
      </c>
      <c r="I37" s="105">
        <v>2260578</v>
      </c>
      <c r="J37" s="108">
        <f t="shared" si="2"/>
        <v>0.30005323919556914</v>
      </c>
      <c r="K37" s="108">
        <f t="shared" si="3"/>
        <v>0.7536152148090709</v>
      </c>
      <c r="L37" s="105">
        <v>236058</v>
      </c>
      <c r="M37" s="108">
        <f t="shared" si="4"/>
        <v>3.1332680198616313E-2</v>
      </c>
      <c r="N37" s="108">
        <f t="shared" si="5"/>
        <v>0.78494789500768725</v>
      </c>
      <c r="O37" s="105">
        <v>132628</v>
      </c>
      <c r="P37" s="108">
        <f t="shared" si="6"/>
        <v>1.760410877573344E-2</v>
      </c>
      <c r="Q37" s="108">
        <f t="shared" si="7"/>
        <v>0.80255200378342073</v>
      </c>
      <c r="R37" s="109">
        <f t="shared" si="25"/>
        <v>1487558</v>
      </c>
      <c r="S37" s="110">
        <f t="shared" si="8"/>
        <v>0.19744799621657932</v>
      </c>
      <c r="T37" s="110">
        <f t="shared" si="9"/>
        <v>1</v>
      </c>
      <c r="U37" s="105">
        <v>67933</v>
      </c>
      <c r="V37" s="108">
        <f t="shared" si="10"/>
        <v>9.0169490715527618E-3</v>
      </c>
      <c r="W37" s="105">
        <v>1397909</v>
      </c>
      <c r="X37" s="108">
        <f t="shared" si="11"/>
        <v>0.18554861789800611</v>
      </c>
      <c r="Y37" s="105">
        <v>21716</v>
      </c>
      <c r="Z37" s="108">
        <f t="shared" si="12"/>
        <v>2.8824292470204433E-3</v>
      </c>
      <c r="AA37" s="111">
        <f t="shared" si="26"/>
        <v>6219751</v>
      </c>
      <c r="AB37" s="112">
        <f t="shared" si="27"/>
        <v>0.82556604308273396</v>
      </c>
      <c r="AC37" s="105">
        <v>3909423</v>
      </c>
      <c r="AD37" s="108">
        <f t="shared" si="13"/>
        <v>0.51890933846815268</v>
      </c>
      <c r="AE37" s="105">
        <v>1988083</v>
      </c>
      <c r="AF37" s="108">
        <f t="shared" si="14"/>
        <v>0.26388416765077105</v>
      </c>
      <c r="AG37" s="108">
        <f t="shared" si="15"/>
        <v>0.78279350611892373</v>
      </c>
      <c r="AH37" s="105">
        <v>166251</v>
      </c>
      <c r="AI37" s="108">
        <f t="shared" si="16"/>
        <v>2.2066989535199658E-2</v>
      </c>
      <c r="AJ37" s="108">
        <f t="shared" si="17"/>
        <v>0.80486049565412343</v>
      </c>
      <c r="AK37" s="105">
        <v>155994</v>
      </c>
      <c r="AL37" s="108">
        <f t="shared" si="18"/>
        <v>2.0705547428610565E-2</v>
      </c>
      <c r="AM37" s="108">
        <f t="shared" si="19"/>
        <v>0.82556604308273396</v>
      </c>
      <c r="AN37" s="118">
        <f t="shared" si="20"/>
        <v>1314172</v>
      </c>
      <c r="AO37" s="119">
        <f t="shared" si="21"/>
        <v>0.17443395691726607</v>
      </c>
      <c r="AP37" s="119">
        <f t="shared" si="28"/>
        <v>1</v>
      </c>
      <c r="AQ37" s="105">
        <v>1278590</v>
      </c>
      <c r="AR37" s="108">
        <f t="shared" si="22"/>
        <v>0.16971105226321001</v>
      </c>
      <c r="AS37" s="105">
        <v>35582</v>
      </c>
      <c r="AT37" s="120">
        <f t="shared" si="23"/>
        <v>4.722904654056061E-3</v>
      </c>
    </row>
    <row r="38" spans="1:46" s="93" customFormat="1" ht="13.5" customHeight="1">
      <c r="A38" s="146" t="s">
        <v>223</v>
      </c>
      <c r="B38" s="104" t="s">
        <v>27</v>
      </c>
      <c r="C38" s="105">
        <v>1955577</v>
      </c>
      <c r="D38" s="105">
        <v>1938190</v>
      </c>
      <c r="E38" s="106">
        <f t="shared" si="0"/>
        <v>1884642</v>
      </c>
      <c r="F38" s="107">
        <f t="shared" si="24"/>
        <v>0.97237216165597795</v>
      </c>
      <c r="G38" s="105">
        <v>1234117</v>
      </c>
      <c r="H38" s="108">
        <f t="shared" si="1"/>
        <v>0.63673685242416889</v>
      </c>
      <c r="I38" s="105">
        <v>589549</v>
      </c>
      <c r="J38" s="108">
        <f t="shared" si="2"/>
        <v>0.30417502927989515</v>
      </c>
      <c r="K38" s="108">
        <f t="shared" si="3"/>
        <v>0.94091188170406403</v>
      </c>
      <c r="L38" s="105">
        <v>24292</v>
      </c>
      <c r="M38" s="108">
        <f t="shared" si="4"/>
        <v>1.2533342964312064E-2</v>
      </c>
      <c r="N38" s="108">
        <f t="shared" si="5"/>
        <v>0.95344522466837611</v>
      </c>
      <c r="O38" s="105">
        <v>36684</v>
      </c>
      <c r="P38" s="108">
        <f t="shared" si="6"/>
        <v>1.8926936987601835E-2</v>
      </c>
      <c r="Q38" s="108">
        <f t="shared" si="7"/>
        <v>0.97237216165597795</v>
      </c>
      <c r="R38" s="109">
        <f t="shared" si="25"/>
        <v>53548</v>
      </c>
      <c r="S38" s="110">
        <f t="shared" si="8"/>
        <v>2.7627838344022E-2</v>
      </c>
      <c r="T38" s="110">
        <f t="shared" si="9"/>
        <v>1</v>
      </c>
      <c r="U38" s="105">
        <v>1214</v>
      </c>
      <c r="V38" s="108">
        <f t="shared" si="10"/>
        <v>6.2635758104210627E-4</v>
      </c>
      <c r="W38" s="105">
        <v>40693</v>
      </c>
      <c r="X38" s="108">
        <f t="shared" si="11"/>
        <v>2.0995361651850439E-2</v>
      </c>
      <c r="Y38" s="105">
        <v>11641</v>
      </c>
      <c r="Z38" s="108">
        <f t="shared" si="12"/>
        <v>6.0061191111294562E-3</v>
      </c>
      <c r="AA38" s="111">
        <f t="shared" si="26"/>
        <v>1526688</v>
      </c>
      <c r="AB38" s="112">
        <f t="shared" si="27"/>
        <v>0.78768748161944913</v>
      </c>
      <c r="AC38" s="105">
        <v>70748</v>
      </c>
      <c r="AD38" s="108">
        <f t="shared" si="13"/>
        <v>3.6502097317600443E-2</v>
      </c>
      <c r="AE38" s="105">
        <v>1451215</v>
      </c>
      <c r="AF38" s="108">
        <f t="shared" si="14"/>
        <v>0.74874754281056033</v>
      </c>
      <c r="AG38" s="108">
        <f t="shared" si="15"/>
        <v>0.78524964012816079</v>
      </c>
      <c r="AH38" s="105">
        <v>4187</v>
      </c>
      <c r="AI38" s="108">
        <f t="shared" si="16"/>
        <v>2.1602629257193567E-3</v>
      </c>
      <c r="AJ38" s="108">
        <f t="shared" si="17"/>
        <v>0.78740990305388014</v>
      </c>
      <c r="AK38" s="105">
        <v>538</v>
      </c>
      <c r="AL38" s="108">
        <f t="shared" si="18"/>
        <v>2.7757856556890709E-4</v>
      </c>
      <c r="AM38" s="108">
        <f t="shared" si="19"/>
        <v>0.78768748161944901</v>
      </c>
      <c r="AN38" s="118">
        <f t="shared" si="20"/>
        <v>411502</v>
      </c>
      <c r="AO38" s="119">
        <f t="shared" si="21"/>
        <v>0.21231251838055093</v>
      </c>
      <c r="AP38" s="119">
        <f t="shared" si="28"/>
        <v>1</v>
      </c>
      <c r="AQ38" s="105">
        <v>398354</v>
      </c>
      <c r="AR38" s="108">
        <f t="shared" si="22"/>
        <v>0.20552886971865503</v>
      </c>
      <c r="AS38" s="105">
        <v>13148</v>
      </c>
      <c r="AT38" s="120">
        <f t="shared" si="23"/>
        <v>6.7836486618958929E-3</v>
      </c>
    </row>
    <row r="39" spans="1:46" s="93" customFormat="1" ht="13.5" customHeight="1">
      <c r="A39" s="146" t="s">
        <v>224</v>
      </c>
      <c r="B39" s="104" t="s">
        <v>28</v>
      </c>
      <c r="C39" s="105">
        <v>1490668</v>
      </c>
      <c r="D39" s="105">
        <v>1475182</v>
      </c>
      <c r="E39" s="106">
        <f t="shared" si="0"/>
        <v>1391255</v>
      </c>
      <c r="F39" s="107">
        <f t="shared" si="24"/>
        <v>0.94310735895638642</v>
      </c>
      <c r="G39" s="105">
        <v>1121296</v>
      </c>
      <c r="H39" s="108">
        <f t="shared" si="1"/>
        <v>0.76010688850596064</v>
      </c>
      <c r="I39" s="105">
        <v>225467</v>
      </c>
      <c r="J39" s="108">
        <f t="shared" si="2"/>
        <v>0.15284012413383569</v>
      </c>
      <c r="K39" s="108">
        <f t="shared" si="3"/>
        <v>0.91294701263979627</v>
      </c>
      <c r="L39" s="105">
        <v>29200</v>
      </c>
      <c r="M39" s="108">
        <f t="shared" si="4"/>
        <v>1.9794167770485267E-2</v>
      </c>
      <c r="N39" s="108">
        <f t="shared" si="5"/>
        <v>0.93274118041028153</v>
      </c>
      <c r="O39" s="105">
        <v>15292</v>
      </c>
      <c r="P39" s="108">
        <f t="shared" si="6"/>
        <v>1.036617854610482E-2</v>
      </c>
      <c r="Q39" s="108">
        <f t="shared" si="7"/>
        <v>0.94310735895638631</v>
      </c>
      <c r="R39" s="109">
        <f t="shared" si="25"/>
        <v>83927</v>
      </c>
      <c r="S39" s="110">
        <f t="shared" si="8"/>
        <v>5.68926410436136E-2</v>
      </c>
      <c r="T39" s="110">
        <f t="shared" si="9"/>
        <v>0.99999999999999989</v>
      </c>
      <c r="U39" s="105">
        <v>12957</v>
      </c>
      <c r="V39" s="108">
        <f t="shared" si="10"/>
        <v>8.7833230069238911E-3</v>
      </c>
      <c r="W39" s="105">
        <v>66937</v>
      </c>
      <c r="X39" s="108">
        <f t="shared" si="11"/>
        <v>4.5375418084005907E-2</v>
      </c>
      <c r="Y39" s="105">
        <v>4033</v>
      </c>
      <c r="Z39" s="108">
        <f t="shared" si="12"/>
        <v>2.7338999526838044E-3</v>
      </c>
      <c r="AA39" s="111">
        <f t="shared" si="26"/>
        <v>1313901</v>
      </c>
      <c r="AB39" s="112">
        <f t="shared" si="27"/>
        <v>0.89067043930850565</v>
      </c>
      <c r="AC39" s="105">
        <v>1098193</v>
      </c>
      <c r="AD39" s="108">
        <f t="shared" si="13"/>
        <v>0.74444577008125101</v>
      </c>
      <c r="AE39" s="105">
        <v>203247</v>
      </c>
      <c r="AF39" s="108">
        <f t="shared" si="14"/>
        <v>0.13777757591944587</v>
      </c>
      <c r="AG39" s="108">
        <f t="shared" si="15"/>
        <v>0.88222334600069685</v>
      </c>
      <c r="AH39" s="105">
        <v>6582</v>
      </c>
      <c r="AI39" s="108">
        <f t="shared" si="16"/>
        <v>4.4618223378539053E-3</v>
      </c>
      <c r="AJ39" s="108">
        <f t="shared" si="17"/>
        <v>0.88668516833855071</v>
      </c>
      <c r="AK39" s="105">
        <v>5879</v>
      </c>
      <c r="AL39" s="108">
        <f t="shared" si="18"/>
        <v>3.9852709699548933E-3</v>
      </c>
      <c r="AM39" s="108">
        <f t="shared" si="19"/>
        <v>0.89067043930850565</v>
      </c>
      <c r="AN39" s="118">
        <f t="shared" si="20"/>
        <v>161281</v>
      </c>
      <c r="AO39" s="119">
        <f t="shared" si="21"/>
        <v>0.10932956069149434</v>
      </c>
      <c r="AP39" s="119">
        <f t="shared" si="28"/>
        <v>1</v>
      </c>
      <c r="AQ39" s="105">
        <v>150194</v>
      </c>
      <c r="AR39" s="108">
        <f t="shared" si="22"/>
        <v>0.10181387788083097</v>
      </c>
      <c r="AS39" s="105">
        <v>11087</v>
      </c>
      <c r="AT39" s="120">
        <f t="shared" si="23"/>
        <v>7.5156828106633621E-3</v>
      </c>
    </row>
    <row r="40" spans="1:46" s="93" customFormat="1" ht="10.5" customHeight="1" thickBot="1">
      <c r="A40" s="147"/>
      <c r="B40" s="148"/>
      <c r="C40" s="149"/>
      <c r="D40" s="149"/>
      <c r="E40" s="150"/>
      <c r="F40" s="126"/>
      <c r="G40" s="149"/>
      <c r="H40" s="127"/>
      <c r="I40" s="149"/>
      <c r="J40" s="127"/>
      <c r="K40" s="127"/>
      <c r="L40" s="149"/>
      <c r="M40" s="127"/>
      <c r="N40" s="127"/>
      <c r="O40" s="149"/>
      <c r="P40" s="127"/>
      <c r="Q40" s="127"/>
      <c r="R40" s="151"/>
      <c r="S40" s="129"/>
      <c r="T40" s="129"/>
      <c r="U40" s="149"/>
      <c r="V40" s="127"/>
      <c r="W40" s="149"/>
      <c r="X40" s="127"/>
      <c r="Y40" s="149"/>
      <c r="Z40" s="127"/>
      <c r="AA40" s="152"/>
      <c r="AB40" s="131"/>
      <c r="AC40" s="149"/>
      <c r="AD40" s="127"/>
      <c r="AE40" s="149"/>
      <c r="AF40" s="127"/>
      <c r="AG40" s="127"/>
      <c r="AH40" s="149"/>
      <c r="AI40" s="127"/>
      <c r="AJ40" s="127"/>
      <c r="AK40" s="149"/>
      <c r="AL40" s="127"/>
      <c r="AM40" s="127"/>
      <c r="AN40" s="153"/>
      <c r="AO40" s="133"/>
      <c r="AP40" s="133"/>
      <c r="AQ40" s="149"/>
      <c r="AR40" s="127"/>
      <c r="AS40" s="149"/>
      <c r="AT40" s="134"/>
    </row>
    <row r="41" spans="1:46" s="93" customFormat="1" ht="15.75" customHeight="1" thickBot="1">
      <c r="A41" s="154"/>
      <c r="B41" s="155"/>
      <c r="C41" s="156">
        <f>SUM(C8:C39)</f>
        <v>112336538</v>
      </c>
      <c r="D41" s="156">
        <f>SUM(D8:D39)</f>
        <v>110547584</v>
      </c>
      <c r="E41" s="157">
        <f>SUM(E8:E39)</f>
        <v>100530547</v>
      </c>
      <c r="F41" s="158">
        <f t="shared" si="24"/>
        <v>0.90938710157609592</v>
      </c>
      <c r="G41" s="156">
        <f>SUM(G8:G39)</f>
        <v>74819803</v>
      </c>
      <c r="H41" s="159">
        <f>+G41/$D41</f>
        <v>0.67681083830832522</v>
      </c>
      <c r="I41" s="156">
        <f>SUM(I8:I39)</f>
        <v>21958656</v>
      </c>
      <c r="J41" s="159">
        <f>+I41/$D41</f>
        <v>0.1986353315509817</v>
      </c>
      <c r="K41" s="159">
        <f>+H41+J41</f>
        <v>0.8754461698593069</v>
      </c>
      <c r="L41" s="156">
        <f>SUM(L8:L39)</f>
        <v>2496882</v>
      </c>
      <c r="M41" s="159">
        <f>+L41/$D41</f>
        <v>2.2586490899701616E-2</v>
      </c>
      <c r="N41" s="159">
        <f>+K41+M41</f>
        <v>0.89803266075900856</v>
      </c>
      <c r="O41" s="156">
        <f>SUM(O8:O39)</f>
        <v>1255206</v>
      </c>
      <c r="P41" s="159">
        <f>+O41/$D41</f>
        <v>1.1354440817087419E-2</v>
      </c>
      <c r="Q41" s="159">
        <f>+N41+P41</f>
        <v>0.90938710157609592</v>
      </c>
      <c r="R41" s="160">
        <f>SUM(R8:R39)</f>
        <v>10017037</v>
      </c>
      <c r="S41" s="161">
        <f>+R41/$D41</f>
        <v>9.0612898423904048E-2</v>
      </c>
      <c r="T41" s="161">
        <f>+Q41+S41</f>
        <v>1</v>
      </c>
      <c r="U41" s="156">
        <f>SUM(U8:U39)</f>
        <v>2126533</v>
      </c>
      <c r="V41" s="159">
        <f>+U41/$D41</f>
        <v>1.9236358887770897E-2</v>
      </c>
      <c r="W41" s="156">
        <f>SUM(W8:W39)</f>
        <v>7373533</v>
      </c>
      <c r="X41" s="159">
        <f>+W41/$D41</f>
        <v>6.6700082744458711E-2</v>
      </c>
      <c r="Y41" s="156">
        <f>SUM(Y8:Y39)</f>
        <v>516971</v>
      </c>
      <c r="Z41" s="159">
        <f>+Y41/$D41</f>
        <v>4.6764567916744342E-3</v>
      </c>
      <c r="AA41" s="162">
        <f>SUM(AA8:AA39)</f>
        <v>99058833</v>
      </c>
      <c r="AB41" s="163">
        <f t="shared" si="27"/>
        <v>0.89607415572284244</v>
      </c>
      <c r="AC41" s="156">
        <f>SUM(AC8:AC39)</f>
        <v>78015165</v>
      </c>
      <c r="AD41" s="159">
        <f>+AC41/$D41</f>
        <v>0.70571569433846693</v>
      </c>
      <c r="AE41" s="156">
        <f>SUM(AE8:AE39)</f>
        <v>18881085</v>
      </c>
      <c r="AF41" s="159">
        <f>+AE41/$D41</f>
        <v>0.17079599858102734</v>
      </c>
      <c r="AG41" s="159">
        <f>+AD41+$AF41</f>
        <v>0.87651169291949427</v>
      </c>
      <c r="AH41" s="156">
        <f>SUM(AH8:AH39)</f>
        <v>1351470</v>
      </c>
      <c r="AI41" s="159">
        <f>+AH41/$D41</f>
        <v>1.222523325340154E-2</v>
      </c>
      <c r="AJ41" s="159">
        <f>+AG41+AI41</f>
        <v>0.88873692617289579</v>
      </c>
      <c r="AK41" s="156">
        <f>SUM(AK8:AK39)</f>
        <v>811113</v>
      </c>
      <c r="AL41" s="159">
        <f>+AK41/$D41</f>
        <v>7.3372295499465638E-3</v>
      </c>
      <c r="AM41" s="159">
        <f>+AJ41+AL41</f>
        <v>0.89607415572284232</v>
      </c>
      <c r="AN41" s="164">
        <f>SUM(AN8:AN39)</f>
        <v>11488751</v>
      </c>
      <c r="AO41" s="165">
        <f>+AN41/$D41</f>
        <v>0.10392584427715761</v>
      </c>
      <c r="AP41" s="165">
        <f>+AM41+AO41</f>
        <v>0.99999999999999989</v>
      </c>
      <c r="AQ41" s="156">
        <f>SUM(AQ8:AQ39)</f>
        <v>10781557</v>
      </c>
      <c r="AR41" s="159">
        <f>+AQ41/$D41</f>
        <v>9.7528653362519438E-2</v>
      </c>
      <c r="AS41" s="156">
        <f>SUM(AS8:AS39)</f>
        <v>707194</v>
      </c>
      <c r="AT41" s="166">
        <f>+AS41/$D41</f>
        <v>6.3971909146381704E-3</v>
      </c>
    </row>
    <row r="42" spans="1:46" s="93" customFormat="1">
      <c r="A42" s="167"/>
      <c r="B42" s="92"/>
      <c r="E42" s="94"/>
      <c r="F42" s="95"/>
      <c r="H42" s="96"/>
      <c r="J42" s="96"/>
      <c r="K42" s="96"/>
      <c r="M42" s="96"/>
      <c r="N42" s="96"/>
      <c r="P42" s="96"/>
      <c r="Q42" s="96"/>
      <c r="S42" s="96"/>
      <c r="T42" s="96"/>
      <c r="V42" s="96"/>
      <c r="X42" s="96"/>
      <c r="Z42" s="96"/>
      <c r="AA42" s="94"/>
      <c r="AB42" s="95"/>
      <c r="AD42" s="96"/>
      <c r="AF42" s="96"/>
      <c r="AG42" s="96"/>
      <c r="AI42" s="96"/>
      <c r="AJ42" s="96"/>
      <c r="AL42" s="96"/>
      <c r="AM42" s="96"/>
      <c r="AO42" s="96"/>
      <c r="AP42" s="96"/>
      <c r="AR42" s="96"/>
      <c r="AT42" s="96"/>
    </row>
  </sheetData>
  <mergeCells count="21">
    <mergeCell ref="AH7:AJ7"/>
    <mergeCell ref="AK7:AM7"/>
    <mergeCell ref="AN7:AP7"/>
    <mergeCell ref="AQ7:AR7"/>
    <mergeCell ref="AS7:AT7"/>
    <mergeCell ref="AE7:AG7"/>
    <mergeCell ref="E6:Q6"/>
    <mergeCell ref="R6:Z6"/>
    <mergeCell ref="AA6:AM6"/>
    <mergeCell ref="AN6:AT6"/>
    <mergeCell ref="E7:F7"/>
    <mergeCell ref="G7:H7"/>
    <mergeCell ref="I7:K7"/>
    <mergeCell ref="L7:N7"/>
    <mergeCell ref="O7:Q7"/>
    <mergeCell ref="R7:T7"/>
    <mergeCell ref="U7:V7"/>
    <mergeCell ref="W7:X7"/>
    <mergeCell ref="Y7:Z7"/>
    <mergeCell ref="AA7:AB7"/>
    <mergeCell ref="AC7:AD7"/>
  </mergeCells>
  <pageMargins left="0.19685039370078741" right="0.19685039370078741" top="0.59055118110236227" bottom="0.19685039370078741" header="0" footer="0"/>
  <pageSetup scale="50" orientation="landscape" horizontalDpi="4294967293" r:id="rId1"/>
  <headerFooter alignWithMargins="0">
    <oddFooter>&amp;L&amp;6&amp;F:&amp;A:&amp;D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>
    <tabColor theme="3" tint="0.59999389629810485"/>
  </sheetPr>
  <dimension ref="B1:G26"/>
  <sheetViews>
    <sheetView zoomScale="120" zoomScaleNormal="120" workbookViewId="0">
      <selection activeCell="I21" sqref="I21"/>
    </sheetView>
  </sheetViews>
  <sheetFormatPr baseColWidth="10" defaultRowHeight="15"/>
  <cols>
    <col min="1" max="1" width="11.42578125" style="530"/>
    <col min="2" max="2" width="16.28515625" style="530" customWidth="1"/>
    <col min="3" max="3" width="6" style="530" customWidth="1"/>
    <col min="4" max="4" width="17.140625" style="530" customWidth="1"/>
    <col min="5" max="5" width="21.85546875" style="530" customWidth="1"/>
    <col min="6" max="6" width="18.7109375" style="530" customWidth="1"/>
    <col min="7" max="16384" width="11.42578125" style="530"/>
  </cols>
  <sheetData>
    <row r="1" spans="2:7" ht="15.75" thickBot="1"/>
    <row r="2" spans="2:7" ht="27.75" customHeight="1" thickBot="1">
      <c r="B2" s="1186" t="s">
        <v>501</v>
      </c>
      <c r="C2" s="1187"/>
      <c r="D2" s="1187"/>
      <c r="E2" s="1187"/>
      <c r="F2" s="1187"/>
      <c r="G2" s="1188"/>
    </row>
    <row r="3" spans="2:7">
      <c r="B3" s="851"/>
      <c r="C3" s="852"/>
      <c r="D3" s="852"/>
      <c r="E3" s="852"/>
      <c r="F3" s="852"/>
      <c r="G3" s="853"/>
    </row>
    <row r="4" spans="2:7">
      <c r="B4" s="854"/>
      <c r="C4" s="855"/>
      <c r="D4" s="855"/>
      <c r="E4" s="855"/>
      <c r="F4" s="855"/>
      <c r="G4" s="856"/>
    </row>
    <row r="5" spans="2:7">
      <c r="B5" s="854"/>
      <c r="C5" s="855"/>
      <c r="D5" s="855"/>
      <c r="E5" s="855"/>
      <c r="F5" s="855"/>
      <c r="G5" s="856"/>
    </row>
    <row r="6" spans="2:7">
      <c r="B6" s="854"/>
      <c r="C6" s="855"/>
      <c r="D6" s="855"/>
      <c r="E6" s="855"/>
      <c r="F6" s="855"/>
      <c r="G6" s="856"/>
    </row>
    <row r="7" spans="2:7">
      <c r="B7" s="854"/>
      <c r="C7" s="855"/>
      <c r="D7" s="855"/>
      <c r="E7" s="855"/>
      <c r="F7" s="855"/>
      <c r="G7" s="856"/>
    </row>
    <row r="8" spans="2:7">
      <c r="B8" s="854"/>
      <c r="C8" s="855"/>
      <c r="D8" s="855"/>
      <c r="E8" s="855"/>
      <c r="F8" s="855"/>
      <c r="G8" s="856"/>
    </row>
    <row r="9" spans="2:7">
      <c r="B9" s="854"/>
      <c r="C9" s="855"/>
      <c r="D9" s="855"/>
      <c r="E9" s="855"/>
      <c r="F9" s="855"/>
      <c r="G9" s="856"/>
    </row>
    <row r="10" spans="2:7">
      <c r="B10" s="854"/>
      <c r="C10" s="855"/>
      <c r="D10" s="855"/>
      <c r="E10" s="855"/>
      <c r="F10" s="855"/>
      <c r="G10" s="856"/>
    </row>
    <row r="11" spans="2:7">
      <c r="B11" s="854"/>
      <c r="C11" s="855"/>
      <c r="D11" s="855"/>
      <c r="E11" s="855"/>
      <c r="F11" s="855"/>
      <c r="G11" s="856"/>
    </row>
    <row r="12" spans="2:7">
      <c r="B12" s="854"/>
      <c r="C12" s="855"/>
      <c r="D12" s="855"/>
      <c r="E12" s="855"/>
      <c r="F12" s="855"/>
      <c r="G12" s="856"/>
    </row>
    <row r="13" spans="2:7">
      <c r="B13" s="854"/>
      <c r="C13" s="855"/>
      <c r="D13" s="855"/>
      <c r="E13" s="855"/>
      <c r="F13" s="855"/>
      <c r="G13" s="856"/>
    </row>
    <row r="14" spans="2:7">
      <c r="B14" s="854"/>
      <c r="C14" s="855"/>
      <c r="D14" s="855"/>
      <c r="E14" s="855"/>
      <c r="F14" s="855"/>
      <c r="G14" s="856"/>
    </row>
    <row r="15" spans="2:7">
      <c r="B15" s="854"/>
      <c r="C15" s="855"/>
      <c r="D15" s="855"/>
      <c r="E15" s="855"/>
      <c r="F15" s="855"/>
      <c r="G15" s="856"/>
    </row>
    <row r="16" spans="2:7">
      <c r="B16" s="854"/>
      <c r="C16" s="855"/>
      <c r="D16" s="855"/>
      <c r="E16" s="855"/>
      <c r="F16" s="855"/>
      <c r="G16" s="856"/>
    </row>
    <row r="17" spans="2:7">
      <c r="B17" s="854"/>
      <c r="C17" s="855"/>
      <c r="D17" s="855"/>
      <c r="E17" s="855"/>
      <c r="F17" s="855"/>
      <c r="G17" s="856"/>
    </row>
    <row r="18" spans="2:7">
      <c r="B18" s="854"/>
      <c r="C18" s="855"/>
      <c r="D18" s="855"/>
      <c r="E18" s="855"/>
      <c r="F18" s="855"/>
      <c r="G18" s="856"/>
    </row>
    <row r="19" spans="2:7">
      <c r="B19" s="854"/>
      <c r="C19" s="855"/>
      <c r="D19" s="855"/>
      <c r="E19" s="855"/>
      <c r="F19" s="855"/>
      <c r="G19" s="856"/>
    </row>
    <row r="20" spans="2:7">
      <c r="B20" s="854"/>
      <c r="C20" s="855"/>
      <c r="D20" s="855"/>
      <c r="E20" s="855"/>
      <c r="F20" s="855"/>
      <c r="G20" s="856"/>
    </row>
    <row r="21" spans="2:7">
      <c r="B21" s="854"/>
      <c r="C21" s="855"/>
      <c r="D21" s="855"/>
      <c r="E21" s="855"/>
      <c r="F21" s="855"/>
      <c r="G21" s="856"/>
    </row>
    <row r="22" spans="2:7">
      <c r="B22" s="854"/>
      <c r="C22" s="855"/>
      <c r="D22" s="855"/>
      <c r="E22" s="855"/>
      <c r="F22" s="855"/>
      <c r="G22" s="856"/>
    </row>
    <row r="23" spans="2:7">
      <c r="B23" s="854"/>
      <c r="C23" s="855"/>
      <c r="D23" s="855"/>
      <c r="E23" s="855"/>
      <c r="F23" s="855"/>
      <c r="G23" s="856"/>
    </row>
    <row r="24" spans="2:7">
      <c r="B24" s="854"/>
      <c r="C24" s="855"/>
      <c r="D24" s="855"/>
      <c r="E24" s="855"/>
      <c r="F24" s="855"/>
      <c r="G24" s="856"/>
    </row>
    <row r="25" spans="2:7" ht="15.75" thickBot="1">
      <c r="B25" s="857"/>
      <c r="C25" s="858"/>
      <c r="D25" s="858"/>
      <c r="E25" s="858"/>
      <c r="F25" s="858"/>
      <c r="G25" s="859"/>
    </row>
    <row r="26" spans="2:7">
      <c r="B26" s="1185" t="s">
        <v>420</v>
      </c>
      <c r="C26" s="1185"/>
      <c r="D26" s="1185"/>
      <c r="E26" s="1185"/>
      <c r="F26" s="1185"/>
      <c r="G26" s="1185"/>
    </row>
  </sheetData>
  <sheetProtection password="CF4C" sheet="1" objects="1" scenarios="1"/>
  <mergeCells count="2">
    <mergeCell ref="B26:G26"/>
    <mergeCell ref="B2:G2"/>
  </mergeCells>
  <pageMargins left="0.7" right="0.7" top="0.75" bottom="0.75" header="0.3" footer="0.3"/>
  <pageSetup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tabColor theme="4" tint="-0.249977111117893"/>
  </sheetPr>
  <dimension ref="A1:M43"/>
  <sheetViews>
    <sheetView zoomScale="90" zoomScaleNormal="90" workbookViewId="0"/>
  </sheetViews>
  <sheetFormatPr baseColWidth="10" defaultRowHeight="12.75"/>
  <cols>
    <col min="1" max="1" width="1.7109375" style="43" customWidth="1"/>
    <col min="2" max="2" width="21.140625" style="43" customWidth="1"/>
    <col min="3" max="3" width="14.85546875" style="43" customWidth="1"/>
    <col min="4" max="4" width="16" style="43" customWidth="1"/>
    <col min="5" max="5" width="16.140625" style="43" customWidth="1"/>
    <col min="6" max="6" width="6.7109375" style="43" customWidth="1"/>
    <col min="7" max="7" width="17.28515625" style="43" customWidth="1"/>
    <col min="8" max="8" width="6.7109375" style="43" customWidth="1"/>
    <col min="9" max="9" width="15.140625" style="43" customWidth="1"/>
    <col min="10" max="10" width="6.7109375" style="43" customWidth="1"/>
    <col min="11" max="11" width="16.28515625" style="43" customWidth="1"/>
    <col min="12" max="12" width="6.7109375" style="43" customWidth="1"/>
    <col min="13" max="13" width="3" style="43" customWidth="1"/>
    <col min="14" max="16384" width="11.42578125" style="43"/>
  </cols>
  <sheetData>
    <row r="1" spans="1:13" s="61" customFormat="1" ht="18" thickBot="1">
      <c r="A1" s="323"/>
      <c r="B1" s="324"/>
      <c r="C1" s="325"/>
      <c r="D1" s="325"/>
      <c r="E1" s="325"/>
      <c r="F1" s="325"/>
      <c r="G1" s="325"/>
      <c r="H1" s="325"/>
      <c r="I1" s="325"/>
      <c r="J1" s="325"/>
      <c r="K1" s="325"/>
      <c r="L1" s="323"/>
      <c r="M1" s="323"/>
    </row>
    <row r="2" spans="1:13" ht="33" customHeight="1" thickBot="1">
      <c r="A2" s="326"/>
      <c r="B2" s="1190" t="s">
        <v>435</v>
      </c>
      <c r="C2" s="1191"/>
      <c r="D2" s="1191"/>
      <c r="E2" s="1191"/>
      <c r="F2" s="1191"/>
      <c r="G2" s="1191"/>
      <c r="H2" s="1191"/>
      <c r="I2" s="1191"/>
      <c r="J2" s="1191"/>
      <c r="K2" s="1191"/>
      <c r="L2" s="1192"/>
      <c r="M2" s="326"/>
    </row>
    <row r="3" spans="1:13" ht="16.5" customHeight="1" thickBot="1">
      <c r="A3" s="326"/>
      <c r="B3" s="1193" t="s">
        <v>72</v>
      </c>
      <c r="C3" s="1193" t="s">
        <v>185</v>
      </c>
      <c r="D3" s="1193" t="s">
        <v>159</v>
      </c>
      <c r="E3" s="1196" t="s">
        <v>160</v>
      </c>
      <c r="F3" s="1197"/>
      <c r="G3" s="1197"/>
      <c r="H3" s="1198"/>
      <c r="I3" s="1196" t="s">
        <v>161</v>
      </c>
      <c r="J3" s="1197"/>
      <c r="K3" s="1197"/>
      <c r="L3" s="1198"/>
      <c r="M3" s="326"/>
    </row>
    <row r="4" spans="1:13" ht="16.5" customHeight="1" thickBot="1">
      <c r="A4" s="326"/>
      <c r="B4" s="1194"/>
      <c r="C4" s="1194"/>
      <c r="D4" s="1194"/>
      <c r="E4" s="1199" t="s">
        <v>88</v>
      </c>
      <c r="F4" s="1200"/>
      <c r="G4" s="1201" t="s">
        <v>89</v>
      </c>
      <c r="H4" s="1202"/>
      <c r="I4" s="1199" t="s">
        <v>88</v>
      </c>
      <c r="J4" s="1200"/>
      <c r="K4" s="1201" t="s">
        <v>89</v>
      </c>
      <c r="L4" s="1202"/>
      <c r="M4" s="326"/>
    </row>
    <row r="5" spans="1:13" ht="13.5" thickBot="1">
      <c r="A5" s="326"/>
      <c r="B5" s="1195"/>
      <c r="C5" s="1195"/>
      <c r="D5" s="1195"/>
      <c r="E5" s="563" t="s">
        <v>162</v>
      </c>
      <c r="F5" s="563" t="s">
        <v>32</v>
      </c>
      <c r="G5" s="595" t="s">
        <v>162</v>
      </c>
      <c r="H5" s="595" t="s">
        <v>32</v>
      </c>
      <c r="I5" s="662" t="s">
        <v>162</v>
      </c>
      <c r="J5" s="564" t="s">
        <v>32</v>
      </c>
      <c r="K5" s="663" t="s">
        <v>162</v>
      </c>
      <c r="L5" s="595" t="s">
        <v>32</v>
      </c>
      <c r="M5" s="326"/>
    </row>
    <row r="6" spans="1:13" ht="15" customHeight="1" thickBot="1">
      <c r="A6" s="326"/>
      <c r="B6" s="512" t="s">
        <v>2</v>
      </c>
      <c r="C6" s="513">
        <v>1233961.744907215</v>
      </c>
      <c r="D6" s="629">
        <v>1226350.7264788607</v>
      </c>
      <c r="E6" s="626">
        <v>1213164.2157699831</v>
      </c>
      <c r="F6" s="568">
        <v>98.924735768963984</v>
      </c>
      <c r="G6" s="621">
        <v>1202401.8062116131</v>
      </c>
      <c r="H6" s="597">
        <v>98.047139390864913</v>
      </c>
      <c r="I6" s="626">
        <v>13186.510708877584</v>
      </c>
      <c r="J6" s="568">
        <v>1.0752642310360214</v>
      </c>
      <c r="K6" s="621">
        <v>23948.920267247595</v>
      </c>
      <c r="L6" s="597">
        <v>1.9528606091350831</v>
      </c>
      <c r="M6" s="547"/>
    </row>
    <row r="7" spans="1:13" ht="15" customHeight="1" thickBot="1">
      <c r="A7" s="326"/>
      <c r="B7" s="514" t="s">
        <v>3</v>
      </c>
      <c r="C7" s="515">
        <v>3294444.0345079424</v>
      </c>
      <c r="D7" s="630">
        <v>3210130.0660525952</v>
      </c>
      <c r="E7" s="627">
        <v>3069818.2149640643</v>
      </c>
      <c r="F7" s="570">
        <v>95.629091401238199</v>
      </c>
      <c r="G7" s="622">
        <v>2989154.2247069119</v>
      </c>
      <c r="H7" s="598">
        <v>93.116296324484722</v>
      </c>
      <c r="I7" s="627">
        <v>140311.85108853085</v>
      </c>
      <c r="J7" s="570">
        <v>4.3709085987618037</v>
      </c>
      <c r="K7" s="622">
        <v>220975.84134568321</v>
      </c>
      <c r="L7" s="598">
        <v>6.8837036755152683</v>
      </c>
      <c r="M7" s="547"/>
    </row>
    <row r="8" spans="1:13" ht="15" customHeight="1" thickBot="1">
      <c r="A8" s="326"/>
      <c r="B8" s="512" t="s">
        <v>4</v>
      </c>
      <c r="C8" s="513">
        <v>693578.59508766129</v>
      </c>
      <c r="D8" s="629">
        <v>675657.34277591447</v>
      </c>
      <c r="E8" s="628">
        <v>599722.45279171085</v>
      </c>
      <c r="F8" s="569">
        <v>88.761331347006788</v>
      </c>
      <c r="G8" s="621">
        <v>618056.47356137738</v>
      </c>
      <c r="H8" s="597">
        <v>91.474840045712241</v>
      </c>
      <c r="I8" s="628">
        <v>75934.889984203619</v>
      </c>
      <c r="J8" s="569">
        <v>11.238668652993216</v>
      </c>
      <c r="K8" s="621">
        <v>57600.869214537088</v>
      </c>
      <c r="L8" s="597">
        <v>8.5251599542877674</v>
      </c>
      <c r="M8" s="547"/>
    </row>
    <row r="9" spans="1:13" ht="15" customHeight="1" thickBot="1">
      <c r="A9" s="326"/>
      <c r="B9" s="514" t="s">
        <v>5</v>
      </c>
      <c r="C9" s="515">
        <v>856002.09657127806</v>
      </c>
      <c r="D9" s="630">
        <v>847198.95357038209</v>
      </c>
      <c r="E9" s="627">
        <v>767239.98394562595</v>
      </c>
      <c r="F9" s="570">
        <v>90.56196076638409</v>
      </c>
      <c r="G9" s="622">
        <v>723261.49473733013</v>
      </c>
      <c r="H9" s="598">
        <v>85.370914551919867</v>
      </c>
      <c r="I9" s="627">
        <v>79958.969624756137</v>
      </c>
      <c r="J9" s="570">
        <v>9.4380392336159158</v>
      </c>
      <c r="K9" s="622">
        <v>123937.45883305196</v>
      </c>
      <c r="L9" s="598">
        <v>14.629085448080136</v>
      </c>
      <c r="M9" s="547"/>
    </row>
    <row r="10" spans="1:13" ht="15" customHeight="1" thickBot="1">
      <c r="A10" s="326"/>
      <c r="B10" s="512" t="s">
        <v>7</v>
      </c>
      <c r="C10" s="513">
        <v>4968138.5708715143</v>
      </c>
      <c r="D10" s="629">
        <v>4899392.6533165313</v>
      </c>
      <c r="E10" s="628">
        <v>3877428.0926670399</v>
      </c>
      <c r="F10" s="569">
        <v>79.140994956636192</v>
      </c>
      <c r="G10" s="621">
        <v>4003775.7756211543</v>
      </c>
      <c r="H10" s="597">
        <v>81.719838741867122</v>
      </c>
      <c r="I10" s="628">
        <v>1021964.5606494914</v>
      </c>
      <c r="J10" s="569">
        <v>20.859005043363812</v>
      </c>
      <c r="K10" s="621">
        <v>895616.87769537698</v>
      </c>
      <c r="L10" s="597">
        <v>18.280161258132878</v>
      </c>
      <c r="M10" s="547"/>
    </row>
    <row r="11" spans="1:13" ht="15" customHeight="1" thickBot="1">
      <c r="A11" s="326"/>
      <c r="B11" s="514" t="s">
        <v>8</v>
      </c>
      <c r="C11" s="515">
        <v>3508284.8815511083</v>
      </c>
      <c r="D11" s="630">
        <v>3390053.4878916796</v>
      </c>
      <c r="E11" s="627">
        <v>3248260.9659316568</v>
      </c>
      <c r="F11" s="570">
        <v>95.81739572940468</v>
      </c>
      <c r="G11" s="622">
        <v>3164814.5208131433</v>
      </c>
      <c r="H11" s="598">
        <v>93.355887513780331</v>
      </c>
      <c r="I11" s="627">
        <v>141792.52196002286</v>
      </c>
      <c r="J11" s="570">
        <v>4.1826042705953155</v>
      </c>
      <c r="K11" s="622">
        <v>225238.96707853628</v>
      </c>
      <c r="L11" s="598">
        <v>6.6441124862196634</v>
      </c>
      <c r="M11" s="547"/>
    </row>
    <row r="12" spans="1:13" ht="15" customHeight="1" thickBot="1">
      <c r="A12" s="326"/>
      <c r="B12" s="512" t="s">
        <v>67</v>
      </c>
      <c r="C12" s="513">
        <v>2842173.7220081827</v>
      </c>
      <c r="D12" s="629">
        <v>2796782.9711360889</v>
      </c>
      <c r="E12" s="628">
        <v>2752275.3625507359</v>
      </c>
      <c r="F12" s="569">
        <v>98.408614145441774</v>
      </c>
      <c r="G12" s="621">
        <v>2691760.6715792487</v>
      </c>
      <c r="H12" s="597">
        <v>96.244889194452625</v>
      </c>
      <c r="I12" s="628">
        <v>44507.608585353009</v>
      </c>
      <c r="J12" s="569">
        <v>1.5913858545582267</v>
      </c>
      <c r="K12" s="621">
        <v>105022.29955684021</v>
      </c>
      <c r="L12" s="597">
        <v>3.7551108055473756</v>
      </c>
      <c r="M12" s="547"/>
    </row>
    <row r="13" spans="1:13" ht="15" customHeight="1" thickBot="1">
      <c r="A13" s="326"/>
      <c r="B13" s="514" t="s">
        <v>6</v>
      </c>
      <c r="C13" s="515">
        <v>684227.38895183371</v>
      </c>
      <c r="D13" s="630">
        <v>671939.68293908413</v>
      </c>
      <c r="E13" s="627">
        <v>655572.77734764875</v>
      </c>
      <c r="F13" s="570">
        <v>97.564229943996452</v>
      </c>
      <c r="G13" s="622">
        <v>656692.8293707883</v>
      </c>
      <c r="H13" s="598">
        <v>97.730919313828053</v>
      </c>
      <c r="I13" s="627">
        <v>16366.905591435381</v>
      </c>
      <c r="J13" s="570">
        <v>2.435770056003546</v>
      </c>
      <c r="K13" s="622">
        <v>15246.853568295832</v>
      </c>
      <c r="L13" s="598">
        <v>2.2690806861719555</v>
      </c>
      <c r="M13" s="547"/>
    </row>
    <row r="14" spans="1:13" ht="15" customHeight="1" thickBot="1">
      <c r="A14" s="326"/>
      <c r="B14" s="512" t="s">
        <v>9</v>
      </c>
      <c r="C14" s="513">
        <v>8816264.4557570945</v>
      </c>
      <c r="D14" s="629">
        <v>8555187.4522762094</v>
      </c>
      <c r="E14" s="628">
        <v>8446550.6730901636</v>
      </c>
      <c r="F14" s="569">
        <v>98.73016482932654</v>
      </c>
      <c r="G14" s="621">
        <v>8510014.3402233608</v>
      </c>
      <c r="H14" s="597">
        <v>99.471979868298149</v>
      </c>
      <c r="I14" s="628">
        <v>108636.77918604575</v>
      </c>
      <c r="J14" s="569">
        <v>1.2698351706734567</v>
      </c>
      <c r="K14" s="621">
        <v>45173.112052848563</v>
      </c>
      <c r="L14" s="597">
        <v>0.52802013170184503</v>
      </c>
      <c r="M14" s="547"/>
    </row>
    <row r="15" spans="1:13" ht="15" customHeight="1" thickBot="1">
      <c r="A15" s="326"/>
      <c r="B15" s="514" t="s">
        <v>10</v>
      </c>
      <c r="C15" s="515">
        <v>1682499.2828386952</v>
      </c>
      <c r="D15" s="630">
        <v>1648712.9608051274</v>
      </c>
      <c r="E15" s="627">
        <v>1572016.9902746982</v>
      </c>
      <c r="F15" s="570">
        <v>95.348130793308272</v>
      </c>
      <c r="G15" s="623">
        <v>1463798.4850718721</v>
      </c>
      <c r="H15" s="599">
        <v>88.784313574938196</v>
      </c>
      <c r="I15" s="627">
        <v>76695.970530429156</v>
      </c>
      <c r="J15" s="570">
        <v>4.6518692066917264</v>
      </c>
      <c r="K15" s="623">
        <v>184914.47573325527</v>
      </c>
      <c r="L15" s="599">
        <v>11.215686425061808</v>
      </c>
      <c r="M15" s="547"/>
    </row>
    <row r="16" spans="1:13" ht="15" customHeight="1" thickBot="1">
      <c r="A16" s="326"/>
      <c r="B16" s="512" t="s">
        <v>11</v>
      </c>
      <c r="C16" s="513">
        <v>5625767.7576027755</v>
      </c>
      <c r="D16" s="629">
        <v>5583079.0121956533</v>
      </c>
      <c r="E16" s="628">
        <v>5374349.6004895587</v>
      </c>
      <c r="F16" s="569">
        <v>96.261392481636975</v>
      </c>
      <c r="G16" s="624">
        <v>5129314.7101918729</v>
      </c>
      <c r="H16" s="596">
        <v>91.872507965361422</v>
      </c>
      <c r="I16" s="628">
        <v>208729.41170609463</v>
      </c>
      <c r="J16" s="569">
        <v>3.7386075183630219</v>
      </c>
      <c r="K16" s="624">
        <v>453764.30200378038</v>
      </c>
      <c r="L16" s="596">
        <v>8.1274920346385873</v>
      </c>
      <c r="M16" s="547"/>
    </row>
    <row r="17" spans="1:13" ht="15" customHeight="1" thickBot="1">
      <c r="A17" s="326"/>
      <c r="B17" s="514" t="s">
        <v>12</v>
      </c>
      <c r="C17" s="515">
        <v>3457729.216164533</v>
      </c>
      <c r="D17" s="630">
        <v>3431988.8482974544</v>
      </c>
      <c r="E17" s="627">
        <v>2501180.5445886692</v>
      </c>
      <c r="F17" s="570">
        <v>72.878457802374797</v>
      </c>
      <c r="G17" s="623">
        <v>2633880.4072091528</v>
      </c>
      <c r="H17" s="599">
        <v>76.745016479752607</v>
      </c>
      <c r="I17" s="627">
        <v>930808.30370878521</v>
      </c>
      <c r="J17" s="570">
        <v>27.1215421976252</v>
      </c>
      <c r="K17" s="623">
        <v>798108.4410883016</v>
      </c>
      <c r="L17" s="599">
        <v>23.254983520247404</v>
      </c>
      <c r="M17" s="547"/>
    </row>
    <row r="18" spans="1:13" ht="15" customHeight="1" thickBot="1">
      <c r="A18" s="326"/>
      <c r="B18" s="512" t="s">
        <v>13</v>
      </c>
      <c r="C18" s="513">
        <v>2764199.5664790352</v>
      </c>
      <c r="D18" s="629">
        <v>2737695.5835707635</v>
      </c>
      <c r="E18" s="628">
        <v>2515059.186557631</v>
      </c>
      <c r="F18" s="569">
        <v>91.867744596981495</v>
      </c>
      <c r="G18" s="624">
        <v>2341003.4773256877</v>
      </c>
      <c r="H18" s="596">
        <v>85.509999408784807</v>
      </c>
      <c r="I18" s="628">
        <v>222636.39701313246</v>
      </c>
      <c r="J18" s="569">
        <v>8.1322554030185064</v>
      </c>
      <c r="K18" s="624">
        <v>396692.10624507582</v>
      </c>
      <c r="L18" s="596">
        <v>14.490000591215191</v>
      </c>
      <c r="M18" s="547"/>
    </row>
    <row r="19" spans="1:13" ht="15" customHeight="1" thickBot="1">
      <c r="A19" s="326"/>
      <c r="B19" s="514" t="s">
        <v>14</v>
      </c>
      <c r="C19" s="515">
        <v>7615118.6735476283</v>
      </c>
      <c r="D19" s="630">
        <v>7490107.6377910841</v>
      </c>
      <c r="E19" s="627">
        <v>7219376.9272013223</v>
      </c>
      <c r="F19" s="570">
        <v>96.385489719482806</v>
      </c>
      <c r="G19" s="623">
        <v>7335434.9171309574</v>
      </c>
      <c r="H19" s="599">
        <v>97.934973325620433</v>
      </c>
      <c r="I19" s="627">
        <v>270730.71058976185</v>
      </c>
      <c r="J19" s="570">
        <v>3.6145102805171878</v>
      </c>
      <c r="K19" s="623">
        <v>154672.72066012677</v>
      </c>
      <c r="L19" s="599">
        <v>2.0650266743795616</v>
      </c>
      <c r="M19" s="547"/>
    </row>
    <row r="20" spans="1:13" ht="15" customHeight="1" thickBot="1">
      <c r="A20" s="326"/>
      <c r="B20" s="512" t="s">
        <v>15</v>
      </c>
      <c r="C20" s="513">
        <v>15820741.135170246</v>
      </c>
      <c r="D20" s="629">
        <v>15588944.737053102</v>
      </c>
      <c r="E20" s="628">
        <v>14661727.565263748</v>
      </c>
      <c r="F20" s="569">
        <v>94.052085067788667</v>
      </c>
      <c r="G20" s="624">
        <v>14608312.56235246</v>
      </c>
      <c r="H20" s="596">
        <v>93.709438379303549</v>
      </c>
      <c r="I20" s="628">
        <v>927217.17178935371</v>
      </c>
      <c r="J20" s="569">
        <v>5.9479149322113303</v>
      </c>
      <c r="K20" s="624">
        <v>980632.174700642</v>
      </c>
      <c r="L20" s="596">
        <v>6.2905616206964527</v>
      </c>
      <c r="M20" s="547"/>
    </row>
    <row r="21" spans="1:13" ht="15" customHeight="1" thickBot="1">
      <c r="A21" s="326"/>
      <c r="B21" s="514" t="s">
        <v>68</v>
      </c>
      <c r="C21" s="515">
        <v>4447236.2030083649</v>
      </c>
      <c r="D21" s="630">
        <v>4383142.7833058806</v>
      </c>
      <c r="E21" s="627">
        <v>4115647.383294194</v>
      </c>
      <c r="F21" s="570">
        <v>93.89717804698266</v>
      </c>
      <c r="G21" s="623">
        <v>3938888.996445274</v>
      </c>
      <c r="H21" s="599">
        <v>89.86449201352417</v>
      </c>
      <c r="I21" s="627">
        <v>267495.40001168661</v>
      </c>
      <c r="J21" s="570">
        <v>6.1028219530173411</v>
      </c>
      <c r="K21" s="623">
        <v>444253.78686060663</v>
      </c>
      <c r="L21" s="599">
        <v>10.135507986475831</v>
      </c>
      <c r="M21" s="547"/>
    </row>
    <row r="22" spans="1:13" ht="15" customHeight="1" thickBot="1">
      <c r="A22" s="326"/>
      <c r="B22" s="512" t="s">
        <v>16</v>
      </c>
      <c r="C22" s="513">
        <v>1837272.6292318928</v>
      </c>
      <c r="D22" s="629">
        <v>1802655.2667551467</v>
      </c>
      <c r="E22" s="628">
        <v>1666556.2483563938</v>
      </c>
      <c r="F22" s="569">
        <v>92.45008067217772</v>
      </c>
      <c r="G22" s="624">
        <v>1726786.3620821869</v>
      </c>
      <c r="H22" s="596">
        <v>95.791269352929191</v>
      </c>
      <c r="I22" s="628">
        <v>136099.0183987529</v>
      </c>
      <c r="J22" s="569">
        <v>7.5499193278222689</v>
      </c>
      <c r="K22" s="624">
        <v>75868.904672959819</v>
      </c>
      <c r="L22" s="596">
        <v>4.208730647070805</v>
      </c>
      <c r="M22" s="547"/>
    </row>
    <row r="23" spans="1:13" ht="15" customHeight="1" thickBot="1">
      <c r="A23" s="326"/>
      <c r="B23" s="514" t="s">
        <v>17</v>
      </c>
      <c r="C23" s="515">
        <v>1144242.897005843</v>
      </c>
      <c r="D23" s="630">
        <v>1128756.8252020259</v>
      </c>
      <c r="E23" s="627">
        <v>1035429.6256325326</v>
      </c>
      <c r="F23" s="570">
        <v>91.731859556836838</v>
      </c>
      <c r="G23" s="623">
        <v>1037621.3508159736</v>
      </c>
      <c r="H23" s="599">
        <v>91.926031156468014</v>
      </c>
      <c r="I23" s="627">
        <v>93327.199569493299</v>
      </c>
      <c r="J23" s="570">
        <v>8.2681404431631691</v>
      </c>
      <c r="K23" s="623">
        <v>91135.474386052345</v>
      </c>
      <c r="L23" s="599">
        <v>8.0739688435319845</v>
      </c>
      <c r="M23" s="547"/>
    </row>
    <row r="24" spans="1:13" ht="15" customHeight="1" thickBot="1">
      <c r="A24" s="326"/>
      <c r="B24" s="512" t="s">
        <v>18</v>
      </c>
      <c r="C24" s="513">
        <v>4840890.0645685215</v>
      </c>
      <c r="D24" s="629">
        <v>4767019.9225182431</v>
      </c>
      <c r="E24" s="628">
        <v>4605911.7660690369</v>
      </c>
      <c r="F24" s="569">
        <v>96.620359069863113</v>
      </c>
      <c r="G24" s="621">
        <v>4592323.6305444539</v>
      </c>
      <c r="H24" s="597">
        <v>96.335314414178001</v>
      </c>
      <c r="I24" s="628">
        <v>161108.15644920617</v>
      </c>
      <c r="J24" s="569">
        <v>3.3796409301368855</v>
      </c>
      <c r="K24" s="621">
        <v>174696.29197378922</v>
      </c>
      <c r="L24" s="597">
        <v>3.664685585822002</v>
      </c>
      <c r="M24" s="547"/>
    </row>
    <row r="25" spans="1:13" ht="15" customHeight="1" thickBot="1">
      <c r="A25" s="326"/>
      <c r="B25" s="514" t="s">
        <v>19</v>
      </c>
      <c r="C25" s="515">
        <v>3876428.9382549035</v>
      </c>
      <c r="D25" s="630">
        <v>3845536.4884092216</v>
      </c>
      <c r="E25" s="627">
        <v>3046728.05607208</v>
      </c>
      <c r="F25" s="570">
        <v>79.227646526178617</v>
      </c>
      <c r="G25" s="622">
        <v>2746689.9565544743</v>
      </c>
      <c r="H25" s="598">
        <v>71.42540357719227</v>
      </c>
      <c r="I25" s="627">
        <v>798808.4323371416</v>
      </c>
      <c r="J25" s="570">
        <v>20.772353473821379</v>
      </c>
      <c r="K25" s="622">
        <v>1098846.5318547473</v>
      </c>
      <c r="L25" s="598">
        <v>28.574596422807723</v>
      </c>
      <c r="M25" s="547"/>
    </row>
    <row r="26" spans="1:13" ht="15" customHeight="1" thickBot="1">
      <c r="A26" s="326"/>
      <c r="B26" s="512" t="s">
        <v>29</v>
      </c>
      <c r="C26" s="513">
        <v>5949671.8567073774</v>
      </c>
      <c r="D26" s="629">
        <v>5878024.5708498647</v>
      </c>
      <c r="E26" s="628">
        <v>5227594.5986212539</v>
      </c>
      <c r="F26" s="569">
        <v>88.934548258709142</v>
      </c>
      <c r="G26" s="621">
        <v>5153037.6609253129</v>
      </c>
      <c r="H26" s="597">
        <v>87.666146999114531</v>
      </c>
      <c r="I26" s="628">
        <v>650429.97222861089</v>
      </c>
      <c r="J26" s="569">
        <v>11.065451741290859</v>
      </c>
      <c r="K26" s="621">
        <v>724986.90992455184</v>
      </c>
      <c r="L26" s="597">
        <v>12.33385300088548</v>
      </c>
      <c r="M26" s="547"/>
    </row>
    <row r="27" spans="1:13" ht="15" customHeight="1" thickBot="1">
      <c r="A27" s="326"/>
      <c r="B27" s="514" t="s">
        <v>69</v>
      </c>
      <c r="C27" s="515">
        <v>1909291.2294208216</v>
      </c>
      <c r="D27" s="630">
        <v>1890459.8301027776</v>
      </c>
      <c r="E27" s="627">
        <v>1792794.6009247743</v>
      </c>
      <c r="F27" s="570">
        <v>94.833784478102686</v>
      </c>
      <c r="G27" s="622">
        <v>1706897.1012357471</v>
      </c>
      <c r="H27" s="598">
        <v>90.290048699048484</v>
      </c>
      <c r="I27" s="627">
        <v>97665.229178003268</v>
      </c>
      <c r="J27" s="570">
        <v>5.1662155218973131</v>
      </c>
      <c r="K27" s="622">
        <v>183562.72886703047</v>
      </c>
      <c r="L27" s="598">
        <v>9.7099513009515164</v>
      </c>
      <c r="M27" s="547"/>
    </row>
    <row r="28" spans="1:13" ht="15" customHeight="1" thickBot="1">
      <c r="A28" s="326"/>
      <c r="B28" s="512" t="s">
        <v>20</v>
      </c>
      <c r="C28" s="513">
        <v>1438499.4814814765</v>
      </c>
      <c r="D28" s="629">
        <v>1413191.8448070381</v>
      </c>
      <c r="E28" s="628">
        <v>1255898.8366797594</v>
      </c>
      <c r="F28" s="569">
        <v>88.869663471009062</v>
      </c>
      <c r="G28" s="621">
        <v>1275270.5188606777</v>
      </c>
      <c r="H28" s="597">
        <v>90.240438589199996</v>
      </c>
      <c r="I28" s="628">
        <v>157293.00812727865</v>
      </c>
      <c r="J28" s="569">
        <v>11.130336528990934</v>
      </c>
      <c r="K28" s="621">
        <v>137921.32594636036</v>
      </c>
      <c r="L28" s="597">
        <v>9.7595614108000035</v>
      </c>
      <c r="M28" s="547"/>
    </row>
    <row r="29" spans="1:13" ht="15" customHeight="1" thickBot="1">
      <c r="A29" s="326"/>
      <c r="B29" s="514" t="s">
        <v>21</v>
      </c>
      <c r="C29" s="515">
        <v>2655336.0443662773</v>
      </c>
      <c r="D29" s="630">
        <v>2625718.290328797</v>
      </c>
      <c r="E29" s="627">
        <v>2300212.5569147035</v>
      </c>
      <c r="F29" s="570">
        <v>87.60317378246495</v>
      </c>
      <c r="G29" s="622">
        <v>2133933.008064657</v>
      </c>
      <c r="H29" s="598">
        <v>81.270447630444096</v>
      </c>
      <c r="I29" s="627">
        <v>325505.7334140935</v>
      </c>
      <c r="J29" s="570">
        <v>12.396826217535056</v>
      </c>
      <c r="K29" s="622">
        <v>491785.28226413997</v>
      </c>
      <c r="L29" s="598">
        <v>18.729552369555904</v>
      </c>
      <c r="M29" s="547"/>
    </row>
    <row r="30" spans="1:13" ht="15" customHeight="1" thickBot="1">
      <c r="A30" s="326"/>
      <c r="B30" s="512" t="s">
        <v>22</v>
      </c>
      <c r="C30" s="513">
        <v>2839337.4780110056</v>
      </c>
      <c r="D30" s="629">
        <v>2818478.6506265611</v>
      </c>
      <c r="E30" s="628">
        <v>2720862.2688735086</v>
      </c>
      <c r="F30" s="569">
        <v>96.536557701746233</v>
      </c>
      <c r="G30" s="621">
        <v>2609989.08803258</v>
      </c>
      <c r="H30" s="597">
        <v>92.60276239638597</v>
      </c>
      <c r="I30" s="628">
        <v>97616.381753052585</v>
      </c>
      <c r="J30" s="569">
        <v>3.4634422982537756</v>
      </c>
      <c r="K30" s="621">
        <v>208489.56259398116</v>
      </c>
      <c r="L30" s="597">
        <v>7.397237603614025</v>
      </c>
      <c r="M30" s="547"/>
    </row>
    <row r="31" spans="1:13" ht="15" customHeight="1" thickBot="1">
      <c r="A31" s="326"/>
      <c r="B31" s="514" t="s">
        <v>30</v>
      </c>
      <c r="C31" s="515">
        <v>2773345.1725592478</v>
      </c>
      <c r="D31" s="630">
        <v>2724922.4625156941</v>
      </c>
      <c r="E31" s="627">
        <v>2634366.1905725636</v>
      </c>
      <c r="F31" s="570">
        <v>96.676739496670763</v>
      </c>
      <c r="G31" s="622">
        <v>2440640.1993528036</v>
      </c>
      <c r="H31" s="598">
        <v>89.567326517598005</v>
      </c>
      <c r="I31" s="627">
        <v>90556.27194313053</v>
      </c>
      <c r="J31" s="570">
        <v>3.3232605033292382</v>
      </c>
      <c r="K31" s="622">
        <v>284282.26316289045</v>
      </c>
      <c r="L31" s="598">
        <v>10.432673482402002</v>
      </c>
      <c r="M31" s="547"/>
    </row>
    <row r="32" spans="1:13" ht="15" customHeight="1" thickBot="1">
      <c r="A32" s="326"/>
      <c r="B32" s="512" t="s">
        <v>23</v>
      </c>
      <c r="C32" s="513">
        <v>2301199.7614732864</v>
      </c>
      <c r="D32" s="629">
        <v>2270128.5693100076</v>
      </c>
      <c r="E32" s="628">
        <v>1893173.6526391418</v>
      </c>
      <c r="F32" s="569">
        <v>83.394997016162876</v>
      </c>
      <c r="G32" s="621">
        <v>2189484.8421799652</v>
      </c>
      <c r="H32" s="597">
        <v>96.447614103435839</v>
      </c>
      <c r="I32" s="628">
        <v>376954.91667086584</v>
      </c>
      <c r="J32" s="569">
        <v>16.605002983837128</v>
      </c>
      <c r="K32" s="621">
        <v>80643.727130042389</v>
      </c>
      <c r="L32" s="597">
        <v>3.5523858965641573</v>
      </c>
      <c r="M32" s="547"/>
    </row>
    <row r="33" spans="1:13" ht="15" customHeight="1" thickBot="1">
      <c r="A33" s="326"/>
      <c r="B33" s="514" t="s">
        <v>24</v>
      </c>
      <c r="C33" s="515">
        <v>3380147.7155647394</v>
      </c>
      <c r="D33" s="630">
        <v>3265506.9125807155</v>
      </c>
      <c r="E33" s="627">
        <v>3157059.548360677</v>
      </c>
      <c r="F33" s="570">
        <v>96.679003685393113</v>
      </c>
      <c r="G33" s="622">
        <v>2885098.4078770857</v>
      </c>
      <c r="H33" s="598">
        <v>88.35070588158716</v>
      </c>
      <c r="I33" s="627">
        <v>108447.36422003852</v>
      </c>
      <c r="J33" s="570">
        <v>3.3209963146068811</v>
      </c>
      <c r="K33" s="622">
        <v>380408.50470362976</v>
      </c>
      <c r="L33" s="598">
        <v>11.649294118412833</v>
      </c>
      <c r="M33" s="547"/>
    </row>
    <row r="34" spans="1:13" ht="15" customHeight="1" thickBot="1">
      <c r="A34" s="326"/>
      <c r="B34" s="512" t="s">
        <v>25</v>
      </c>
      <c r="C34" s="513">
        <v>1215065.7183660741</v>
      </c>
      <c r="D34" s="629">
        <v>1207919.2871013926</v>
      </c>
      <c r="E34" s="628">
        <v>1182776.3406042205</v>
      </c>
      <c r="F34" s="569">
        <v>97.918491180192433</v>
      </c>
      <c r="G34" s="621">
        <v>1141083.962034221</v>
      </c>
      <c r="H34" s="597">
        <v>94.466904719473916</v>
      </c>
      <c r="I34" s="628">
        <v>25142.946497172117</v>
      </c>
      <c r="J34" s="569">
        <v>2.0815088198075622</v>
      </c>
      <c r="K34" s="621">
        <v>66835.325067171594</v>
      </c>
      <c r="L34" s="597">
        <v>5.5330952805260933</v>
      </c>
      <c r="M34" s="547"/>
    </row>
    <row r="35" spans="1:13" ht="15" customHeight="1" thickBot="1">
      <c r="A35" s="326"/>
      <c r="B35" s="514" t="s">
        <v>26</v>
      </c>
      <c r="C35" s="515">
        <v>7808826.698265072</v>
      </c>
      <c r="D35" s="630">
        <v>7697187.728726143</v>
      </c>
      <c r="E35" s="627">
        <v>6384756.7625818439</v>
      </c>
      <c r="F35" s="570">
        <v>82.949214539145686</v>
      </c>
      <c r="G35" s="622">
        <v>6504527.5833702097</v>
      </c>
      <c r="H35" s="598">
        <v>84.505248054365509</v>
      </c>
      <c r="I35" s="627">
        <v>1312430.9661442991</v>
      </c>
      <c r="J35" s="570">
        <v>17.050785460854311</v>
      </c>
      <c r="K35" s="622">
        <v>1192660.1453559333</v>
      </c>
      <c r="L35" s="598">
        <v>15.494751945634491</v>
      </c>
      <c r="M35" s="547"/>
    </row>
    <row r="36" spans="1:13" ht="15" customHeight="1" thickBot="1">
      <c r="A36" s="326"/>
      <c r="B36" s="512" t="s">
        <v>27</v>
      </c>
      <c r="C36" s="513">
        <v>2023724.6709950955</v>
      </c>
      <c r="D36" s="629">
        <v>2005731.7712756817</v>
      </c>
      <c r="E36" s="628">
        <v>1953192.6847219286</v>
      </c>
      <c r="F36" s="569">
        <v>97.380552708683609</v>
      </c>
      <c r="G36" s="621">
        <v>1598717.864876172</v>
      </c>
      <c r="H36" s="597">
        <v>79.707460776739779</v>
      </c>
      <c r="I36" s="628">
        <v>52539.086553753121</v>
      </c>
      <c r="J36" s="569">
        <v>2.6194472913163911</v>
      </c>
      <c r="K36" s="621">
        <v>407013.90639950964</v>
      </c>
      <c r="L36" s="597">
        <v>20.292539223260221</v>
      </c>
      <c r="M36" s="547"/>
    </row>
    <row r="37" spans="1:13" ht="15" customHeight="1" thickBot="1">
      <c r="A37" s="326"/>
      <c r="B37" s="514" t="s">
        <v>28</v>
      </c>
      <c r="C37" s="515">
        <v>1527493.5102829989</v>
      </c>
      <c r="D37" s="630">
        <v>1511624.9436402305</v>
      </c>
      <c r="E37" s="627">
        <v>1457863.0784999412</v>
      </c>
      <c r="F37" s="570">
        <v>96.443438872421467</v>
      </c>
      <c r="G37" s="622">
        <v>1369409.108784982</v>
      </c>
      <c r="H37" s="598">
        <v>90.591857096987937</v>
      </c>
      <c r="I37" s="627">
        <v>53761.865140289301</v>
      </c>
      <c r="J37" s="570">
        <v>3.5565611275785303</v>
      </c>
      <c r="K37" s="622">
        <v>142215.83485524845</v>
      </c>
      <c r="L37" s="598">
        <v>9.4081429030120631</v>
      </c>
      <c r="M37" s="547"/>
    </row>
    <row r="38" spans="1:13" ht="18" customHeight="1" thickBot="1">
      <c r="A38" s="326"/>
      <c r="B38" s="565" t="s">
        <v>106</v>
      </c>
      <c r="C38" s="566">
        <v>115831141.19157976</v>
      </c>
      <c r="D38" s="661">
        <v>113989228.26420596</v>
      </c>
      <c r="E38" s="661">
        <v>104904567.7528528</v>
      </c>
      <c r="F38" s="567">
        <v>92.030246498119453</v>
      </c>
      <c r="G38" s="625">
        <v>103122076.33814371</v>
      </c>
      <c r="H38" s="600">
        <v>90.46650978206975</v>
      </c>
      <c r="I38" s="661">
        <v>9084660.5113531407</v>
      </c>
      <c r="J38" s="567">
        <v>7.9697535018805263</v>
      </c>
      <c r="K38" s="625">
        <v>10867151.926062245</v>
      </c>
      <c r="L38" s="600">
        <v>9.5334902179302379</v>
      </c>
      <c r="M38" s="326"/>
    </row>
    <row r="39" spans="1:13" ht="30" customHeight="1">
      <c r="A39" s="326"/>
      <c r="B39" s="1189" t="s">
        <v>423</v>
      </c>
      <c r="C39" s="1189"/>
      <c r="D39" s="1189"/>
      <c r="E39" s="1189"/>
      <c r="F39" s="1189"/>
      <c r="G39" s="1189"/>
      <c r="H39" s="1189"/>
      <c r="I39" s="1189"/>
      <c r="J39" s="1189"/>
      <c r="K39" s="1189"/>
      <c r="L39" s="1189"/>
      <c r="M39" s="326"/>
    </row>
    <row r="40" spans="1:13" ht="12.75" customHeight="1">
      <c r="A40" s="326"/>
      <c r="B40" s="327"/>
      <c r="C40" s="328"/>
      <c r="D40" s="680"/>
      <c r="E40" s="328"/>
      <c r="F40" s="328"/>
      <c r="G40" s="328"/>
      <c r="H40" s="329">
        <v>99.471979868298149</v>
      </c>
      <c r="I40" s="330"/>
      <c r="J40" s="331"/>
      <c r="K40" s="330"/>
      <c r="L40" s="332"/>
      <c r="M40" s="326"/>
    </row>
    <row r="41" spans="1:13">
      <c r="F41" s="62"/>
      <c r="H41" s="62"/>
    </row>
    <row r="43" spans="1:13">
      <c r="B43" s="63"/>
    </row>
  </sheetData>
  <sheetProtection password="CF4C" sheet="1" objects="1" scenarios="1"/>
  <mergeCells count="11">
    <mergeCell ref="B39:L39"/>
    <mergeCell ref="B2:L2"/>
    <mergeCell ref="B3:B5"/>
    <mergeCell ref="C3:C5"/>
    <mergeCell ref="D3:D5"/>
    <mergeCell ref="E3:H3"/>
    <mergeCell ref="I3:L3"/>
    <mergeCell ref="E4:F4"/>
    <mergeCell ref="G4:H4"/>
    <mergeCell ref="I4:J4"/>
    <mergeCell ref="K4:L4"/>
  </mergeCells>
  <printOptions horizontalCentered="1"/>
  <pageMargins left="0.19685039370078741" right="0.19685039370078741" top="0.39370078740157483" bottom="0.39370078740157483" header="0.19685039370078741" footer="0.19685039370078741"/>
  <pageSetup scale="85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/>
  <dimension ref="A3:M74"/>
  <sheetViews>
    <sheetView workbookViewId="0"/>
  </sheetViews>
  <sheetFormatPr baseColWidth="10" defaultRowHeight="15"/>
  <cols>
    <col min="1" max="1" width="23.28515625" style="533" customWidth="1"/>
    <col min="2" max="2" width="11.42578125" style="534"/>
    <col min="3" max="3" width="7" style="533" customWidth="1"/>
    <col min="4" max="4" width="11.42578125" style="533"/>
    <col min="5" max="5" width="17.42578125" style="533" customWidth="1"/>
    <col min="6" max="6" width="11.42578125" style="534"/>
    <col min="7" max="8" width="11.42578125" style="533"/>
    <col min="9" max="9" width="20.28515625" style="533" customWidth="1"/>
    <col min="10" max="10" width="11.42578125" style="534"/>
    <col min="11" max="16384" width="11.42578125" style="533"/>
  </cols>
  <sheetData>
    <row r="3" spans="1:13" ht="21">
      <c r="A3" s="546" t="s">
        <v>356</v>
      </c>
      <c r="B3" s="545"/>
      <c r="C3" s="543"/>
      <c r="D3" s="543"/>
      <c r="E3" s="543"/>
      <c r="F3" s="545"/>
      <c r="G3" s="543"/>
      <c r="H3" s="543"/>
      <c r="I3" s="543"/>
      <c r="J3" s="545"/>
      <c r="K3" s="543"/>
      <c r="L3" s="543"/>
      <c r="M3" s="543"/>
    </row>
    <row r="5" spans="1:13">
      <c r="A5" s="543"/>
      <c r="B5" s="544">
        <v>2005</v>
      </c>
      <c r="C5" s="543"/>
      <c r="D5" s="543"/>
      <c r="E5" s="543"/>
      <c r="F5" s="544"/>
      <c r="G5" s="543"/>
      <c r="H5" s="543"/>
      <c r="I5" s="543"/>
      <c r="J5" s="544">
        <v>2012</v>
      </c>
      <c r="K5" s="543"/>
      <c r="L5" s="543"/>
      <c r="M5" s="543"/>
    </row>
    <row r="6" spans="1:13">
      <c r="A6" s="542" t="s">
        <v>276</v>
      </c>
      <c r="B6" s="534">
        <v>0.97793610751994131</v>
      </c>
      <c r="C6" s="533">
        <v>1</v>
      </c>
      <c r="E6" s="542" t="s">
        <v>276</v>
      </c>
      <c r="F6" s="534">
        <v>0.98841967347860682</v>
      </c>
      <c r="G6" s="533">
        <v>1</v>
      </c>
      <c r="I6" s="542" t="s">
        <v>276</v>
      </c>
      <c r="J6" s="534">
        <v>0.98929567092004989</v>
      </c>
      <c r="K6" s="533">
        <v>1</v>
      </c>
      <c r="M6" s="533">
        <v>1</v>
      </c>
    </row>
    <row r="7" spans="1:13">
      <c r="A7" s="542" t="s">
        <v>277</v>
      </c>
      <c r="B7" s="534">
        <v>0.93835223062812934</v>
      </c>
      <c r="C7" s="533">
        <v>11</v>
      </c>
      <c r="E7" s="542" t="s">
        <v>277</v>
      </c>
      <c r="F7" s="534">
        <v>0.9586611426320526</v>
      </c>
      <c r="G7" s="533">
        <v>10</v>
      </c>
      <c r="I7" s="542" t="s">
        <v>277</v>
      </c>
      <c r="J7" s="534">
        <v>0.95631007437036331</v>
      </c>
      <c r="K7" s="533">
        <v>15</v>
      </c>
      <c r="M7" s="533">
        <v>2</v>
      </c>
    </row>
    <row r="8" spans="1:13">
      <c r="A8" s="542" t="s">
        <v>278</v>
      </c>
      <c r="B8" s="534">
        <v>0.8769346228751711</v>
      </c>
      <c r="C8" s="533">
        <v>24</v>
      </c>
      <c r="E8" s="542" t="s">
        <v>278</v>
      </c>
      <c r="F8" s="534">
        <v>0.92561790365569496</v>
      </c>
      <c r="G8" s="533">
        <v>19</v>
      </c>
      <c r="I8" s="542" t="s">
        <v>278</v>
      </c>
      <c r="J8" s="534">
        <v>0.88764568011592959</v>
      </c>
      <c r="K8" s="533">
        <v>26</v>
      </c>
      <c r="M8" s="533">
        <v>3</v>
      </c>
    </row>
    <row r="9" spans="1:13">
      <c r="A9" s="542" t="s">
        <v>355</v>
      </c>
      <c r="B9" s="534">
        <v>0.883532489399105</v>
      </c>
      <c r="C9" s="533">
        <v>23</v>
      </c>
      <c r="E9" s="542" t="s">
        <v>355</v>
      </c>
      <c r="F9" s="534">
        <v>0.89986400207375339</v>
      </c>
      <c r="G9" s="533">
        <v>25</v>
      </c>
      <c r="I9" s="542" t="s">
        <v>355</v>
      </c>
      <c r="J9" s="534">
        <v>0.90568394116016471</v>
      </c>
      <c r="K9" s="533">
        <v>23</v>
      </c>
      <c r="M9" s="533">
        <v>4</v>
      </c>
    </row>
    <row r="10" spans="1:13">
      <c r="A10" s="542" t="s">
        <v>279</v>
      </c>
      <c r="B10" s="534">
        <v>0.73499617051029487</v>
      </c>
      <c r="C10" s="533">
        <v>30</v>
      </c>
      <c r="E10" s="542" t="s">
        <v>279</v>
      </c>
      <c r="F10" s="534">
        <v>0.77293768054174361</v>
      </c>
      <c r="G10" s="533">
        <v>30</v>
      </c>
      <c r="I10" s="542" t="s">
        <v>279</v>
      </c>
      <c r="J10" s="534">
        <v>0.79153958043130945</v>
      </c>
      <c r="K10" s="533">
        <v>31</v>
      </c>
      <c r="M10" s="533">
        <v>5</v>
      </c>
    </row>
    <row r="11" spans="1:13">
      <c r="A11" s="542" t="s">
        <v>280</v>
      </c>
      <c r="B11" s="534">
        <v>0.92862476302821118</v>
      </c>
      <c r="C11" s="533">
        <v>17</v>
      </c>
      <c r="E11" s="542" t="s">
        <v>280</v>
      </c>
      <c r="F11" s="534">
        <v>0.94569465604792713</v>
      </c>
      <c r="G11" s="533">
        <v>14</v>
      </c>
      <c r="I11" s="542" t="s">
        <v>280</v>
      </c>
      <c r="J11" s="534">
        <v>0.9582133991457924</v>
      </c>
      <c r="K11" s="533">
        <v>14</v>
      </c>
      <c r="M11" s="533">
        <v>6</v>
      </c>
    </row>
    <row r="12" spans="1:13">
      <c r="A12" s="542" t="s">
        <v>354</v>
      </c>
      <c r="B12" s="534">
        <v>0.97338895904229317</v>
      </c>
      <c r="C12" s="533">
        <v>4</v>
      </c>
      <c r="E12" s="542" t="s">
        <v>354</v>
      </c>
      <c r="F12" s="534">
        <v>0.98319466311308046</v>
      </c>
      <c r="G12" s="533">
        <v>3</v>
      </c>
      <c r="I12" s="542" t="s">
        <v>354</v>
      </c>
      <c r="J12" s="534">
        <v>0.98411176977463244</v>
      </c>
      <c r="K12" s="533">
        <v>3</v>
      </c>
      <c r="M12" s="533">
        <v>7</v>
      </c>
    </row>
    <row r="13" spans="1:13">
      <c r="A13" s="542" t="s">
        <v>281</v>
      </c>
      <c r="B13" s="534">
        <v>0.97792191776535575</v>
      </c>
      <c r="C13" s="533">
        <v>2</v>
      </c>
      <c r="E13" s="542" t="s">
        <v>281</v>
      </c>
      <c r="F13" s="534">
        <v>0.98569666537271938</v>
      </c>
      <c r="G13" s="533">
        <v>2</v>
      </c>
      <c r="I13" s="542" t="s">
        <v>281</v>
      </c>
      <c r="J13" s="534">
        <v>0.97567030232299734</v>
      </c>
      <c r="K13" s="533">
        <v>5</v>
      </c>
      <c r="M13" s="533">
        <v>8</v>
      </c>
    </row>
    <row r="14" spans="1:13">
      <c r="A14" s="542" t="s">
        <v>282</v>
      </c>
      <c r="B14" s="534">
        <v>0.97581534560774463</v>
      </c>
      <c r="C14" s="533">
        <v>3</v>
      </c>
      <c r="E14" s="542" t="s">
        <v>282</v>
      </c>
      <c r="F14" s="534">
        <v>0.97674855617179801</v>
      </c>
      <c r="G14" s="533">
        <v>5</v>
      </c>
      <c r="I14" s="542" t="s">
        <v>282</v>
      </c>
      <c r="J14" s="534">
        <v>0.98730288589385362</v>
      </c>
      <c r="K14" s="533">
        <v>2</v>
      </c>
      <c r="M14" s="533">
        <v>9</v>
      </c>
    </row>
    <row r="15" spans="1:13">
      <c r="A15" s="542" t="s">
        <v>353</v>
      </c>
      <c r="B15" s="534">
        <v>0.90905381569729782</v>
      </c>
      <c r="C15" s="533">
        <v>21</v>
      </c>
      <c r="E15" s="542" t="s">
        <v>353</v>
      </c>
      <c r="F15" s="534">
        <v>0.93872860113127388</v>
      </c>
      <c r="G15" s="533">
        <v>18</v>
      </c>
      <c r="I15" s="542" t="s">
        <v>353</v>
      </c>
      <c r="J15" s="534">
        <v>0.95356208554291522</v>
      </c>
      <c r="K15" s="533">
        <v>16</v>
      </c>
      <c r="M15" s="533">
        <v>10</v>
      </c>
    </row>
    <row r="16" spans="1:13">
      <c r="A16" s="542" t="s">
        <v>352</v>
      </c>
      <c r="B16" s="534">
        <v>0.93394080334665808</v>
      </c>
      <c r="C16" s="533">
        <v>13</v>
      </c>
      <c r="E16" s="542" t="s">
        <v>352</v>
      </c>
      <c r="F16" s="534">
        <v>0.94360521464657365</v>
      </c>
      <c r="G16" s="533">
        <v>15</v>
      </c>
      <c r="I16" s="542" t="s">
        <v>352</v>
      </c>
      <c r="J16" s="534">
        <v>0.96269141659059332</v>
      </c>
      <c r="K16" s="533">
        <v>13</v>
      </c>
      <c r="M16" s="533">
        <v>11</v>
      </c>
    </row>
    <row r="17" spans="1:13">
      <c r="A17" s="542" t="s">
        <v>283</v>
      </c>
      <c r="B17" s="534">
        <v>0.68014699743271811</v>
      </c>
      <c r="C17" s="533">
        <v>32</v>
      </c>
      <c r="E17" s="542" t="s">
        <v>283</v>
      </c>
      <c r="F17" s="534">
        <v>0.69827839173061956</v>
      </c>
      <c r="G17" s="533">
        <v>32</v>
      </c>
      <c r="I17" s="542" t="s">
        <v>283</v>
      </c>
      <c r="J17" s="534">
        <v>0.72889278813989378</v>
      </c>
      <c r="K17" s="533">
        <v>32</v>
      </c>
      <c r="M17" s="533">
        <v>12</v>
      </c>
    </row>
    <row r="18" spans="1:13">
      <c r="A18" s="542" t="s">
        <v>284</v>
      </c>
      <c r="B18" s="534">
        <v>0.87241942073282763</v>
      </c>
      <c r="C18" s="533">
        <v>25</v>
      </c>
      <c r="E18" s="542" t="s">
        <v>284</v>
      </c>
      <c r="F18" s="534">
        <v>0.90656932370764531</v>
      </c>
      <c r="G18" s="533">
        <v>24</v>
      </c>
      <c r="I18" s="542" t="s">
        <v>284</v>
      </c>
      <c r="J18" s="534">
        <v>0.91879922504831124</v>
      </c>
      <c r="K18" s="533">
        <v>21</v>
      </c>
      <c r="M18" s="533">
        <v>13</v>
      </c>
    </row>
    <row r="19" spans="1:13">
      <c r="A19" s="542" t="s">
        <v>285</v>
      </c>
      <c r="B19" s="534">
        <v>0.93298620378636576</v>
      </c>
      <c r="C19" s="533">
        <v>14</v>
      </c>
      <c r="E19" s="542" t="s">
        <v>285</v>
      </c>
      <c r="F19" s="534">
        <v>0.95772081706088452</v>
      </c>
      <c r="G19" s="533">
        <v>11</v>
      </c>
      <c r="I19" s="542" t="s">
        <v>285</v>
      </c>
      <c r="J19" s="534">
        <v>0.96388913850833235</v>
      </c>
      <c r="K19" s="533">
        <v>12</v>
      </c>
      <c r="M19" s="533">
        <v>14</v>
      </c>
    </row>
    <row r="20" spans="1:13">
      <c r="A20" s="542" t="s">
        <v>351</v>
      </c>
      <c r="B20" s="534">
        <v>0.93217952066350662</v>
      </c>
      <c r="C20" s="533">
        <v>15</v>
      </c>
      <c r="E20" s="542" t="s">
        <v>351</v>
      </c>
      <c r="F20" s="534">
        <v>0.9397384454249349</v>
      </c>
      <c r="G20" s="533">
        <v>17</v>
      </c>
      <c r="I20" s="542" t="s">
        <v>351</v>
      </c>
      <c r="J20" s="534">
        <v>0.94055393234416529</v>
      </c>
      <c r="K20" s="533">
        <v>18</v>
      </c>
      <c r="M20" s="533">
        <v>15</v>
      </c>
    </row>
    <row r="21" spans="1:13">
      <c r="A21" s="542" t="s">
        <v>350</v>
      </c>
      <c r="B21" s="534">
        <v>0.89411468741493394</v>
      </c>
      <c r="C21" s="533">
        <v>22</v>
      </c>
      <c r="E21" s="542" t="s">
        <v>350</v>
      </c>
      <c r="F21" s="534">
        <v>0.91605100353750757</v>
      </c>
      <c r="G21" s="533">
        <v>22</v>
      </c>
      <c r="I21" s="542" t="s">
        <v>350</v>
      </c>
      <c r="J21" s="534">
        <v>0.93905299507877149</v>
      </c>
      <c r="K21" s="533">
        <v>19</v>
      </c>
      <c r="M21" s="533">
        <v>16</v>
      </c>
    </row>
    <row r="22" spans="1:13">
      <c r="A22" s="542" t="s">
        <v>349</v>
      </c>
      <c r="B22" s="534">
        <v>0.91583564125658312</v>
      </c>
      <c r="C22" s="533">
        <v>19</v>
      </c>
      <c r="E22" s="542" t="s">
        <v>349</v>
      </c>
      <c r="F22" s="534">
        <v>0.91452113587969774</v>
      </c>
      <c r="G22" s="533">
        <v>23</v>
      </c>
      <c r="I22" s="542" t="s">
        <v>349</v>
      </c>
      <c r="J22" s="534">
        <v>0.92454163142090984</v>
      </c>
      <c r="K22" s="533">
        <v>20</v>
      </c>
      <c r="M22" s="533">
        <v>17</v>
      </c>
    </row>
    <row r="23" spans="1:13">
      <c r="A23" s="542" t="s">
        <v>286</v>
      </c>
      <c r="B23" s="534">
        <v>0.91350619883015738</v>
      </c>
      <c r="C23" s="533">
        <v>20</v>
      </c>
      <c r="E23" s="542" t="s">
        <v>286</v>
      </c>
      <c r="F23" s="534">
        <v>0.92382847719553951</v>
      </c>
      <c r="G23" s="533">
        <v>21</v>
      </c>
      <c r="I23" s="542" t="s">
        <v>286</v>
      </c>
      <c r="J23" s="534">
        <v>0.91739597397381345</v>
      </c>
      <c r="K23" s="533">
        <v>22</v>
      </c>
      <c r="M23" s="533">
        <v>18</v>
      </c>
    </row>
    <row r="24" spans="1:13">
      <c r="A24" s="542" t="s">
        <v>348</v>
      </c>
      <c r="B24" s="534">
        <v>0.95602755282935736</v>
      </c>
      <c r="C24" s="533">
        <v>7</v>
      </c>
      <c r="E24" s="542" t="s">
        <v>348</v>
      </c>
      <c r="F24" s="534">
        <v>0.96561030261554526</v>
      </c>
      <c r="G24" s="533">
        <v>8</v>
      </c>
      <c r="I24" s="542" t="s">
        <v>348</v>
      </c>
      <c r="J24" s="534">
        <v>0.96621704048786561</v>
      </c>
      <c r="K24" s="533">
        <v>9</v>
      </c>
      <c r="M24" s="533">
        <v>19</v>
      </c>
    </row>
    <row r="25" spans="1:13">
      <c r="A25" s="542" t="s">
        <v>347</v>
      </c>
      <c r="B25" s="534">
        <v>0.73274251283061098</v>
      </c>
      <c r="C25" s="533">
        <v>31</v>
      </c>
      <c r="E25" s="542" t="s">
        <v>347</v>
      </c>
      <c r="F25" s="534">
        <v>0.7607254412708665</v>
      </c>
      <c r="G25" s="533">
        <v>31</v>
      </c>
      <c r="I25" s="542" t="s">
        <v>347</v>
      </c>
      <c r="J25" s="534">
        <v>0.79241286635476649</v>
      </c>
      <c r="K25" s="533">
        <v>30</v>
      </c>
      <c r="M25" s="533">
        <v>20</v>
      </c>
    </row>
    <row r="26" spans="1:13">
      <c r="A26" s="542" t="s">
        <v>287</v>
      </c>
      <c r="B26" s="534">
        <v>0.85400578778318759</v>
      </c>
      <c r="C26" s="533">
        <v>26</v>
      </c>
      <c r="E26" s="542" t="s">
        <v>287</v>
      </c>
      <c r="F26" s="534">
        <v>0.8722905411641253</v>
      </c>
      <c r="G26" s="533">
        <v>26</v>
      </c>
      <c r="I26" s="542" t="s">
        <v>287</v>
      </c>
      <c r="J26" s="534">
        <v>0.88941821079193006</v>
      </c>
      <c r="K26" s="533">
        <v>24</v>
      </c>
      <c r="M26" s="533">
        <v>21</v>
      </c>
    </row>
    <row r="27" spans="1:13">
      <c r="A27" s="542" t="s">
        <v>346</v>
      </c>
      <c r="B27" s="534">
        <v>0.93723864511560351</v>
      </c>
      <c r="C27" s="533">
        <v>12</v>
      </c>
      <c r="E27" s="542" t="s">
        <v>346</v>
      </c>
      <c r="F27" s="534">
        <v>0.94716748033601705</v>
      </c>
      <c r="G27" s="533">
        <v>13</v>
      </c>
      <c r="I27" s="542" t="s">
        <v>346</v>
      </c>
      <c r="J27" s="534">
        <v>0.9484125043604732</v>
      </c>
      <c r="K27" s="533">
        <v>17</v>
      </c>
      <c r="M27" s="533">
        <v>22</v>
      </c>
    </row>
    <row r="28" spans="1:13">
      <c r="A28" s="542" t="s">
        <v>288</v>
      </c>
      <c r="B28" s="534">
        <v>0.94494180705833841</v>
      </c>
      <c r="C28" s="533">
        <v>10</v>
      </c>
      <c r="E28" s="542" t="s">
        <v>288</v>
      </c>
      <c r="F28" s="534">
        <v>0.9238345426440403</v>
      </c>
      <c r="G28" s="533">
        <v>20</v>
      </c>
      <c r="I28" s="542" t="s">
        <v>288</v>
      </c>
      <c r="J28" s="534">
        <v>0.88872564698950485</v>
      </c>
      <c r="K28" s="533">
        <v>25</v>
      </c>
      <c r="M28" s="533">
        <v>23</v>
      </c>
    </row>
    <row r="29" spans="1:13">
      <c r="A29" s="542" t="s">
        <v>345</v>
      </c>
      <c r="B29" s="534">
        <v>0.82742584023093957</v>
      </c>
      <c r="C29" s="533">
        <v>27</v>
      </c>
      <c r="E29" s="542" t="s">
        <v>345</v>
      </c>
      <c r="F29" s="534">
        <v>0.85522625249395801</v>
      </c>
      <c r="G29" s="533">
        <v>27</v>
      </c>
      <c r="I29" s="542" t="s">
        <v>345</v>
      </c>
      <c r="J29" s="534">
        <v>0.87612514043168677</v>
      </c>
      <c r="K29" s="533">
        <v>27</v>
      </c>
      <c r="M29" s="533">
        <v>24</v>
      </c>
    </row>
    <row r="30" spans="1:13">
      <c r="A30" s="542" t="s">
        <v>289</v>
      </c>
      <c r="B30" s="534">
        <v>0.93061327073756228</v>
      </c>
      <c r="C30" s="533">
        <v>16</v>
      </c>
      <c r="E30" s="542" t="s">
        <v>289</v>
      </c>
      <c r="F30" s="534">
        <v>0.94733874736662804</v>
      </c>
      <c r="G30" s="533">
        <v>12</v>
      </c>
      <c r="I30" s="542" t="s">
        <v>289</v>
      </c>
      <c r="J30" s="534">
        <v>0.96543538042268862</v>
      </c>
      <c r="K30" s="533">
        <v>10</v>
      </c>
      <c r="M30" s="533">
        <v>25</v>
      </c>
    </row>
    <row r="31" spans="1:13">
      <c r="A31" s="542" t="s">
        <v>290</v>
      </c>
      <c r="B31" s="534">
        <v>0.95187190726392812</v>
      </c>
      <c r="C31" s="533">
        <v>8</v>
      </c>
      <c r="E31" s="542" t="s">
        <v>290</v>
      </c>
      <c r="F31" s="534">
        <v>0.96615854858938843</v>
      </c>
      <c r="G31" s="533">
        <v>7</v>
      </c>
      <c r="I31" s="542" t="s">
        <v>290</v>
      </c>
      <c r="J31" s="534">
        <v>0.96680234983857882</v>
      </c>
      <c r="K31" s="533">
        <v>8</v>
      </c>
      <c r="M31" s="533">
        <v>26</v>
      </c>
    </row>
    <row r="32" spans="1:13">
      <c r="A32" s="542" t="s">
        <v>291</v>
      </c>
      <c r="B32" s="534">
        <v>0.76366877294742153</v>
      </c>
      <c r="C32" s="533">
        <v>28</v>
      </c>
      <c r="E32" s="542" t="s">
        <v>291</v>
      </c>
      <c r="F32" s="534">
        <v>0.81175949577449868</v>
      </c>
      <c r="G32" s="533">
        <v>28</v>
      </c>
      <c r="I32" s="542" t="s">
        <v>291</v>
      </c>
      <c r="J32" s="534">
        <v>0.83406016104719705</v>
      </c>
      <c r="K32" s="533">
        <v>28</v>
      </c>
      <c r="M32" s="533">
        <v>27</v>
      </c>
    </row>
    <row r="33" spans="1:13">
      <c r="A33" s="542" t="s">
        <v>292</v>
      </c>
      <c r="B33" s="534">
        <v>0.94745237826967266</v>
      </c>
      <c r="C33" s="533">
        <v>9</v>
      </c>
      <c r="E33" s="542" t="s">
        <v>292</v>
      </c>
      <c r="F33" s="534">
        <v>0.95916423926543959</v>
      </c>
      <c r="G33" s="533">
        <v>9</v>
      </c>
      <c r="I33" s="542" t="s">
        <v>292</v>
      </c>
      <c r="J33" s="534">
        <v>0.96682154423513711</v>
      </c>
      <c r="K33" s="533">
        <v>7</v>
      </c>
      <c r="M33" s="533">
        <v>28</v>
      </c>
    </row>
    <row r="34" spans="1:13">
      <c r="A34" s="542" t="s">
        <v>344</v>
      </c>
      <c r="B34" s="534">
        <v>0.97310876386248868</v>
      </c>
      <c r="C34" s="533">
        <v>5</v>
      </c>
      <c r="E34" s="542" t="s">
        <v>344</v>
      </c>
      <c r="F34" s="534">
        <v>0.98241441720296974</v>
      </c>
      <c r="G34" s="533">
        <v>4</v>
      </c>
      <c r="I34" s="542" t="s">
        <v>344</v>
      </c>
      <c r="J34" s="534">
        <v>0.97920191061491357</v>
      </c>
      <c r="K34" s="533">
        <v>4</v>
      </c>
      <c r="M34" s="533">
        <v>29</v>
      </c>
    </row>
    <row r="35" spans="1:13">
      <c r="A35" s="542" t="s">
        <v>343</v>
      </c>
      <c r="B35" s="534">
        <v>0.76321329360471657</v>
      </c>
      <c r="C35" s="533">
        <v>29</v>
      </c>
      <c r="E35" s="542" t="s">
        <v>343</v>
      </c>
      <c r="F35" s="534">
        <v>0.80255200378342062</v>
      </c>
      <c r="G35" s="533">
        <v>29</v>
      </c>
      <c r="I35" s="542" t="s">
        <v>343</v>
      </c>
      <c r="J35" s="534">
        <v>0.82959339421634593</v>
      </c>
      <c r="K35" s="533">
        <v>29</v>
      </c>
      <c r="M35" s="533">
        <v>30</v>
      </c>
    </row>
    <row r="36" spans="1:13">
      <c r="A36" s="542" t="s">
        <v>342</v>
      </c>
      <c r="B36" s="534">
        <v>0.96142976192752228</v>
      </c>
      <c r="C36" s="533">
        <v>6</v>
      </c>
      <c r="E36" s="542" t="s">
        <v>342</v>
      </c>
      <c r="F36" s="534">
        <v>0.97237216165597795</v>
      </c>
      <c r="G36" s="533">
        <v>6</v>
      </c>
      <c r="I36" s="542" t="s">
        <v>342</v>
      </c>
      <c r="J36" s="534">
        <v>0.97381916752469477</v>
      </c>
      <c r="K36" s="533">
        <v>6</v>
      </c>
      <c r="M36" s="533">
        <v>31</v>
      </c>
    </row>
    <row r="37" spans="1:13">
      <c r="A37" s="542" t="s">
        <v>341</v>
      </c>
      <c r="B37" s="534">
        <v>0.92838922885540887</v>
      </c>
      <c r="C37" s="533">
        <v>18</v>
      </c>
      <c r="E37" s="542" t="s">
        <v>341</v>
      </c>
      <c r="F37" s="534">
        <v>0.94310735895638642</v>
      </c>
      <c r="G37" s="533">
        <v>16</v>
      </c>
      <c r="I37" s="542" t="s">
        <v>341</v>
      </c>
      <c r="J37" s="534">
        <v>0.96453916027269948</v>
      </c>
      <c r="K37" s="533">
        <v>11</v>
      </c>
      <c r="M37" s="533">
        <v>32</v>
      </c>
    </row>
    <row r="40" spans="1:13" ht="21">
      <c r="A40" s="541" t="s">
        <v>356</v>
      </c>
      <c r="B40" s="540"/>
      <c r="C40" s="538"/>
      <c r="D40" s="538"/>
      <c r="E40" s="538"/>
      <c r="F40" s="540"/>
      <c r="G40" s="538"/>
      <c r="H40" s="538"/>
      <c r="I40" s="538"/>
      <c r="J40" s="540"/>
      <c r="K40" s="538"/>
      <c r="L40" s="538"/>
      <c r="M40" s="538"/>
    </row>
    <row r="42" spans="1:13" ht="15.75" thickBot="1">
      <c r="A42" s="538"/>
      <c r="B42" s="539">
        <v>2005</v>
      </c>
      <c r="C42" s="538"/>
      <c r="D42" s="538"/>
      <c r="E42" s="538"/>
      <c r="F42" s="539">
        <v>2010</v>
      </c>
      <c r="G42" s="538"/>
      <c r="H42" s="538"/>
      <c r="I42" s="538"/>
      <c r="J42" s="539">
        <v>2012</v>
      </c>
      <c r="K42" s="538"/>
      <c r="L42" s="538"/>
      <c r="M42" s="538"/>
    </row>
    <row r="43" spans="1:13">
      <c r="A43" s="537" t="s">
        <v>276</v>
      </c>
      <c r="B43" s="534">
        <v>0.96865242972075449</v>
      </c>
      <c r="C43" s="533">
        <v>3</v>
      </c>
      <c r="E43" s="537" t="s">
        <v>276</v>
      </c>
      <c r="F43" s="534">
        <v>0.98086333635337741</v>
      </c>
      <c r="G43" s="533">
        <v>3</v>
      </c>
      <c r="I43" s="533" t="s">
        <v>276</v>
      </c>
      <c r="J43" s="534">
        <v>0.98024870398304953</v>
      </c>
      <c r="K43" s="533">
        <v>2</v>
      </c>
    </row>
    <row r="44" spans="1:13">
      <c r="A44" s="536" t="s">
        <v>277</v>
      </c>
      <c r="B44" s="534">
        <v>0.88911048986057184</v>
      </c>
      <c r="C44" s="533">
        <v>15</v>
      </c>
      <c r="E44" s="536" t="s">
        <v>277</v>
      </c>
      <c r="F44" s="534">
        <v>0.93084916581634392</v>
      </c>
      <c r="G44" s="533">
        <v>12</v>
      </c>
      <c r="I44" s="533" t="s">
        <v>277</v>
      </c>
      <c r="J44" s="534">
        <v>0.93084648423248595</v>
      </c>
      <c r="K44" s="533">
        <v>12</v>
      </c>
    </row>
    <row r="45" spans="1:13">
      <c r="A45" s="536" t="s">
        <v>278</v>
      </c>
      <c r="B45" s="534">
        <v>0.897048911897388</v>
      </c>
      <c r="C45" s="533">
        <v>13</v>
      </c>
      <c r="E45" s="536" t="s">
        <v>278</v>
      </c>
      <c r="F45" s="534">
        <v>0.93684797426865152</v>
      </c>
      <c r="G45" s="533">
        <v>10</v>
      </c>
      <c r="I45" s="533" t="s">
        <v>278</v>
      </c>
      <c r="J45" s="534">
        <v>0.91433308443874295</v>
      </c>
      <c r="K45" s="533">
        <v>16</v>
      </c>
    </row>
    <row r="46" spans="1:13">
      <c r="A46" s="536" t="s">
        <v>355</v>
      </c>
      <c r="B46" s="534">
        <v>0.78390363877492375</v>
      </c>
      <c r="C46" s="533">
        <v>26</v>
      </c>
      <c r="E46" s="536" t="s">
        <v>355</v>
      </c>
      <c r="F46" s="534">
        <v>0.84915164075908223</v>
      </c>
      <c r="G46" s="533">
        <v>26</v>
      </c>
      <c r="I46" s="533" t="s">
        <v>355</v>
      </c>
      <c r="J46" s="534">
        <v>0.85353837764858653</v>
      </c>
      <c r="K46" s="533">
        <v>26</v>
      </c>
    </row>
    <row r="47" spans="1:13">
      <c r="A47" s="536" t="s">
        <v>279</v>
      </c>
      <c r="B47" s="534">
        <v>0.74710214332998115</v>
      </c>
      <c r="C47" s="533">
        <v>28</v>
      </c>
      <c r="E47" s="536" t="s">
        <v>279</v>
      </c>
      <c r="F47" s="534">
        <v>0.80997558669724457</v>
      </c>
      <c r="G47" s="533">
        <v>28</v>
      </c>
      <c r="I47" s="533" t="s">
        <v>279</v>
      </c>
      <c r="J47" s="534">
        <v>0.81723816638897018</v>
      </c>
      <c r="K47" s="533">
        <v>28</v>
      </c>
    </row>
    <row r="48" spans="1:13">
      <c r="A48" s="536" t="s">
        <v>280</v>
      </c>
      <c r="B48" s="534">
        <v>0.89784644325522345</v>
      </c>
      <c r="C48" s="533">
        <v>12</v>
      </c>
      <c r="E48" s="536" t="s">
        <v>280</v>
      </c>
      <c r="F48" s="534">
        <v>0.92091692198325159</v>
      </c>
      <c r="G48" s="533">
        <v>15</v>
      </c>
      <c r="I48" s="533" t="s">
        <v>280</v>
      </c>
      <c r="J48" s="534">
        <v>0.93330311280103551</v>
      </c>
      <c r="K48" s="533">
        <v>11</v>
      </c>
    </row>
    <row r="49" spans="1:11">
      <c r="A49" s="536" t="s">
        <v>354</v>
      </c>
      <c r="B49" s="534">
        <v>0.91513052478464896</v>
      </c>
      <c r="C49" s="533">
        <v>8</v>
      </c>
      <c r="E49" s="536" t="s">
        <v>354</v>
      </c>
      <c r="F49" s="534">
        <v>0.95412679173732051</v>
      </c>
      <c r="G49" s="533">
        <v>6</v>
      </c>
      <c r="I49" s="533" t="s">
        <v>354</v>
      </c>
      <c r="J49" s="534">
        <v>0.96214976956407017</v>
      </c>
      <c r="K49" s="533">
        <v>7</v>
      </c>
    </row>
    <row r="50" spans="1:11">
      <c r="A50" s="536" t="s">
        <v>281</v>
      </c>
      <c r="B50" s="534">
        <v>0.98241852092494186</v>
      </c>
      <c r="C50" s="533">
        <v>2</v>
      </c>
      <c r="E50" s="536" t="s">
        <v>281</v>
      </c>
      <c r="F50" s="534">
        <v>0.98685965263777409</v>
      </c>
      <c r="G50" s="533">
        <v>2</v>
      </c>
      <c r="I50" s="533" t="s">
        <v>281</v>
      </c>
      <c r="J50" s="534">
        <v>0.97702420841520377</v>
      </c>
      <c r="K50" s="533">
        <v>4</v>
      </c>
    </row>
    <row r="51" spans="1:11">
      <c r="A51" s="536" t="s">
        <v>282</v>
      </c>
      <c r="B51" s="534">
        <v>0.98593853467046511</v>
      </c>
      <c r="C51" s="533">
        <v>1</v>
      </c>
      <c r="E51" s="536" t="s">
        <v>282</v>
      </c>
      <c r="F51" s="534">
        <v>0.9906626776755123</v>
      </c>
      <c r="G51" s="533">
        <v>1</v>
      </c>
      <c r="I51" s="533" t="s">
        <v>282</v>
      </c>
      <c r="J51" s="534">
        <v>0.9947219635739436</v>
      </c>
      <c r="K51" s="533">
        <v>1</v>
      </c>
    </row>
    <row r="52" spans="1:11">
      <c r="A52" s="536" t="s">
        <v>353</v>
      </c>
      <c r="B52" s="534">
        <v>0.82596553520147697</v>
      </c>
      <c r="C52" s="533">
        <v>22</v>
      </c>
      <c r="E52" s="536" t="s">
        <v>353</v>
      </c>
      <c r="F52" s="534">
        <v>0.87610919774045193</v>
      </c>
      <c r="G52" s="533">
        <v>22</v>
      </c>
      <c r="I52" s="533" t="s">
        <v>353</v>
      </c>
      <c r="J52" s="534">
        <v>0.88772200098149734</v>
      </c>
      <c r="K52" s="533">
        <v>22</v>
      </c>
    </row>
    <row r="53" spans="1:11">
      <c r="A53" s="536" t="s">
        <v>352</v>
      </c>
      <c r="B53" s="534">
        <v>0.85768395290137789</v>
      </c>
      <c r="C53" s="533">
        <v>17</v>
      </c>
      <c r="E53" s="536" t="s">
        <v>352</v>
      </c>
      <c r="F53" s="534">
        <v>0.90321982257741917</v>
      </c>
      <c r="G53" s="533">
        <v>18</v>
      </c>
      <c r="I53" s="533" t="s">
        <v>352</v>
      </c>
      <c r="J53" s="534">
        <v>0.91859140528780259</v>
      </c>
      <c r="K53" s="533">
        <v>15</v>
      </c>
    </row>
    <row r="54" spans="1:11">
      <c r="A54" s="536" t="s">
        <v>283</v>
      </c>
      <c r="B54" s="534">
        <v>0.6417631702935267</v>
      </c>
      <c r="C54" s="533">
        <v>31</v>
      </c>
      <c r="E54" s="536" t="s">
        <v>283</v>
      </c>
      <c r="F54" s="534">
        <v>0.74046488507201191</v>
      </c>
      <c r="G54" s="533">
        <v>31</v>
      </c>
      <c r="I54" s="533" t="s">
        <v>283</v>
      </c>
      <c r="J54" s="534">
        <v>0.76746003614478719</v>
      </c>
      <c r="K54" s="533">
        <v>31</v>
      </c>
    </row>
    <row r="55" spans="1:11">
      <c r="A55" s="536" t="s">
        <v>284</v>
      </c>
      <c r="B55" s="534">
        <v>0.7908360875796282</v>
      </c>
      <c r="C55" s="533">
        <v>24</v>
      </c>
      <c r="E55" s="536" t="s">
        <v>284</v>
      </c>
      <c r="F55" s="534">
        <v>0.85012417289109721</v>
      </c>
      <c r="G55" s="533">
        <v>25</v>
      </c>
      <c r="I55" s="533" t="s">
        <v>284</v>
      </c>
      <c r="J55" s="534">
        <v>0.85511476673958975</v>
      </c>
      <c r="K55" s="533">
        <v>25</v>
      </c>
    </row>
    <row r="56" spans="1:11">
      <c r="A56" s="536" t="s">
        <v>285</v>
      </c>
      <c r="B56" s="534">
        <v>0.95802171438739225</v>
      </c>
      <c r="C56" s="533">
        <v>4</v>
      </c>
      <c r="E56" s="536" t="s">
        <v>285</v>
      </c>
      <c r="F56" s="534">
        <v>0.97381000197510048</v>
      </c>
      <c r="G56" s="533">
        <v>4</v>
      </c>
      <c r="I56" s="533" t="s">
        <v>285</v>
      </c>
      <c r="J56" s="534">
        <v>0.97907931042705154</v>
      </c>
      <c r="K56" s="533">
        <v>3</v>
      </c>
    </row>
    <row r="57" spans="1:11">
      <c r="A57" s="536" t="s">
        <v>351</v>
      </c>
      <c r="B57" s="534">
        <v>0.91247361953031703</v>
      </c>
      <c r="C57" s="533">
        <v>9</v>
      </c>
      <c r="E57" s="536" t="s">
        <v>351</v>
      </c>
      <c r="F57" s="534">
        <v>0.93610063828475365</v>
      </c>
      <c r="G57" s="533">
        <v>11</v>
      </c>
      <c r="I57" s="533" t="s">
        <v>351</v>
      </c>
      <c r="J57" s="534">
        <v>0.93682257653971923</v>
      </c>
      <c r="K57" s="533">
        <v>10</v>
      </c>
    </row>
    <row r="58" spans="1:11">
      <c r="A58" s="536" t="s">
        <v>350</v>
      </c>
      <c r="B58" s="534">
        <v>0.84232151127612942</v>
      </c>
      <c r="C58" s="533">
        <v>20</v>
      </c>
      <c r="E58" s="536" t="s">
        <v>350</v>
      </c>
      <c r="F58" s="534">
        <v>0.87982081602861717</v>
      </c>
      <c r="G58" s="533">
        <v>21</v>
      </c>
      <c r="I58" s="533" t="s">
        <v>350</v>
      </c>
      <c r="J58" s="534">
        <v>0.89852211052369846</v>
      </c>
      <c r="K58" s="533">
        <v>20</v>
      </c>
    </row>
    <row r="59" spans="1:11">
      <c r="A59" s="536" t="s">
        <v>349</v>
      </c>
      <c r="B59" s="534">
        <v>0.92590138786867293</v>
      </c>
      <c r="C59" s="533">
        <v>7</v>
      </c>
      <c r="E59" s="536" t="s">
        <v>349</v>
      </c>
      <c r="F59" s="534">
        <v>0.94979988427180417</v>
      </c>
      <c r="G59" s="533">
        <v>8</v>
      </c>
      <c r="I59" s="533" t="s">
        <v>349</v>
      </c>
      <c r="J59" s="534">
        <v>0.95766287661214644</v>
      </c>
      <c r="K59" s="533">
        <v>8</v>
      </c>
    </row>
    <row r="60" spans="1:11">
      <c r="A60" s="536" t="s">
        <v>286</v>
      </c>
      <c r="B60" s="534">
        <v>0.90936251224197573</v>
      </c>
      <c r="C60" s="533">
        <v>10</v>
      </c>
      <c r="E60" s="536" t="s">
        <v>286</v>
      </c>
      <c r="F60" s="534">
        <v>0.93071816648680972</v>
      </c>
      <c r="G60" s="533">
        <v>13</v>
      </c>
      <c r="I60" s="533" t="s">
        <v>286</v>
      </c>
      <c r="J60" s="534">
        <v>0.91913695386169136</v>
      </c>
      <c r="K60" s="535">
        <v>14</v>
      </c>
    </row>
    <row r="61" spans="1:11">
      <c r="A61" s="536" t="s">
        <v>348</v>
      </c>
      <c r="B61" s="534">
        <v>0.9527696399637311</v>
      </c>
      <c r="C61" s="533">
        <v>5</v>
      </c>
      <c r="E61" s="536" t="s">
        <v>348</v>
      </c>
      <c r="F61" s="534">
        <v>0.96044450477124887</v>
      </c>
      <c r="G61" s="533">
        <v>5</v>
      </c>
      <c r="I61" s="533" t="s">
        <v>348</v>
      </c>
      <c r="J61" s="534">
        <v>0.96301667118388223</v>
      </c>
      <c r="K61" s="533">
        <v>6</v>
      </c>
    </row>
    <row r="62" spans="1:11">
      <c r="A62" s="536" t="s">
        <v>347</v>
      </c>
      <c r="B62" s="534">
        <v>0.59995406297606368</v>
      </c>
      <c r="C62" s="533">
        <v>32</v>
      </c>
      <c r="E62" s="536" t="s">
        <v>347</v>
      </c>
      <c r="F62" s="534">
        <v>0.6920024403028584</v>
      </c>
      <c r="G62" s="533">
        <v>32</v>
      </c>
      <c r="I62" s="533" t="s">
        <v>347</v>
      </c>
      <c r="J62" s="534">
        <v>0.71430977636077808</v>
      </c>
      <c r="K62" s="533">
        <v>32</v>
      </c>
    </row>
    <row r="63" spans="1:11">
      <c r="A63" s="536" t="s">
        <v>287</v>
      </c>
      <c r="B63" s="534">
        <v>0.79033998226908142</v>
      </c>
      <c r="C63" s="533">
        <v>25</v>
      </c>
      <c r="E63" s="536" t="s">
        <v>287</v>
      </c>
      <c r="F63" s="534">
        <v>0.86337373277804896</v>
      </c>
      <c r="G63" s="533">
        <v>24</v>
      </c>
      <c r="I63" s="533" t="s">
        <v>287</v>
      </c>
      <c r="J63" s="534">
        <v>0.87651379150832653</v>
      </c>
      <c r="K63" s="533">
        <v>24</v>
      </c>
    </row>
    <row r="64" spans="1:11">
      <c r="A64" s="536" t="s">
        <v>346</v>
      </c>
      <c r="B64" s="534">
        <v>0.85573274993151149</v>
      </c>
      <c r="C64" s="533">
        <v>18</v>
      </c>
      <c r="E64" s="536" t="s">
        <v>346</v>
      </c>
      <c r="F64" s="534">
        <v>0.90417247727508798</v>
      </c>
      <c r="G64" s="533">
        <v>17</v>
      </c>
      <c r="I64" s="533" t="s">
        <v>346</v>
      </c>
      <c r="J64" s="534">
        <v>0.90276465323547495</v>
      </c>
      <c r="K64" s="533">
        <v>18</v>
      </c>
    </row>
    <row r="65" spans="1:11">
      <c r="A65" s="536" t="s">
        <v>288</v>
      </c>
      <c r="B65" s="534">
        <v>0.89469487738403097</v>
      </c>
      <c r="C65" s="533">
        <v>14</v>
      </c>
      <c r="E65" s="536" t="s">
        <v>288</v>
      </c>
      <c r="F65" s="534">
        <v>0.9271541638862375</v>
      </c>
      <c r="G65" s="533">
        <v>14</v>
      </c>
      <c r="I65" s="533" t="s">
        <v>288</v>
      </c>
      <c r="J65" s="534">
        <v>0.90203800841831583</v>
      </c>
      <c r="K65" s="533">
        <v>19</v>
      </c>
    </row>
    <row r="66" spans="1:11">
      <c r="A66" s="536" t="s">
        <v>345</v>
      </c>
      <c r="B66" s="534">
        <v>0.74242355503130386</v>
      </c>
      <c r="C66" s="533">
        <v>29</v>
      </c>
      <c r="E66" s="536" t="s">
        <v>345</v>
      </c>
      <c r="F66" s="534">
        <v>0.79652236358181849</v>
      </c>
      <c r="G66" s="533">
        <v>29</v>
      </c>
      <c r="I66" s="533" t="s">
        <v>345</v>
      </c>
      <c r="J66" s="534">
        <v>0.81262315528901508</v>
      </c>
      <c r="K66" s="533">
        <v>29</v>
      </c>
    </row>
    <row r="67" spans="1:11">
      <c r="A67" s="536" t="s">
        <v>289</v>
      </c>
      <c r="B67" s="534">
        <v>0.86375533333280397</v>
      </c>
      <c r="C67" s="533">
        <v>16</v>
      </c>
      <c r="E67" s="536" t="s">
        <v>289</v>
      </c>
      <c r="F67" s="534">
        <v>0.91078419525461629</v>
      </c>
      <c r="G67" s="533">
        <v>16</v>
      </c>
      <c r="I67" s="533" t="s">
        <v>289</v>
      </c>
      <c r="J67" s="534">
        <v>0.925869111648427</v>
      </c>
      <c r="K67" s="535">
        <v>13</v>
      </c>
    </row>
    <row r="68" spans="1:11">
      <c r="A68" s="536" t="s">
        <v>290</v>
      </c>
      <c r="B68" s="534">
        <v>0.85385652901588027</v>
      </c>
      <c r="C68" s="533">
        <v>19</v>
      </c>
      <c r="E68" s="536" t="s">
        <v>290</v>
      </c>
      <c r="F68" s="534">
        <v>0.89223862602078829</v>
      </c>
      <c r="G68" s="533">
        <v>19</v>
      </c>
      <c r="I68" s="533" t="s">
        <v>290</v>
      </c>
      <c r="J68" s="534">
        <v>0.89540723995181926</v>
      </c>
      <c r="K68" s="533">
        <v>21</v>
      </c>
    </row>
    <row r="69" spans="1:11">
      <c r="A69" s="536" t="s">
        <v>291</v>
      </c>
      <c r="B69" s="534">
        <v>0.93352596293129431</v>
      </c>
      <c r="C69" s="533">
        <v>6</v>
      </c>
      <c r="E69" s="536" t="s">
        <v>291</v>
      </c>
      <c r="F69" s="534">
        <v>0.95407577601107052</v>
      </c>
      <c r="G69" s="533">
        <v>7</v>
      </c>
      <c r="I69" s="533" t="s">
        <v>291</v>
      </c>
      <c r="J69" s="534">
        <v>0.96444978735251452</v>
      </c>
      <c r="K69" s="533">
        <v>5</v>
      </c>
    </row>
    <row r="70" spans="1:11">
      <c r="A70" s="536" t="s">
        <v>292</v>
      </c>
      <c r="B70" s="534">
        <v>0.82382776622587328</v>
      </c>
      <c r="C70" s="533">
        <v>23</v>
      </c>
      <c r="E70" s="536" t="s">
        <v>292</v>
      </c>
      <c r="F70" s="534">
        <v>0.86906569279266099</v>
      </c>
      <c r="G70" s="533">
        <v>23</v>
      </c>
      <c r="I70" s="533" t="s">
        <v>292</v>
      </c>
      <c r="J70" s="534">
        <v>0.88319355581297188</v>
      </c>
      <c r="K70" s="533">
        <v>23</v>
      </c>
    </row>
    <row r="71" spans="1:11">
      <c r="A71" s="536" t="s">
        <v>344</v>
      </c>
      <c r="B71" s="534">
        <v>0.90625580963004271</v>
      </c>
      <c r="C71" s="533">
        <v>11</v>
      </c>
      <c r="E71" s="536" t="s">
        <v>344</v>
      </c>
      <c r="F71" s="534">
        <v>0.94523904716457952</v>
      </c>
      <c r="G71" s="533">
        <v>9</v>
      </c>
      <c r="I71" s="533" t="s">
        <v>344</v>
      </c>
      <c r="J71" s="534">
        <v>0.94439460958887078</v>
      </c>
      <c r="K71" s="533">
        <v>9</v>
      </c>
    </row>
    <row r="72" spans="1:11">
      <c r="A72" s="536" t="s">
        <v>343</v>
      </c>
      <c r="B72" s="534">
        <v>0.77694012526652834</v>
      </c>
      <c r="C72" s="533">
        <v>27</v>
      </c>
      <c r="E72" s="536" t="s">
        <v>343</v>
      </c>
      <c r="F72" s="534">
        <v>0.82556604308273396</v>
      </c>
      <c r="G72" s="533">
        <v>27</v>
      </c>
      <c r="I72" s="533" t="s">
        <v>343</v>
      </c>
      <c r="J72" s="534">
        <v>0.84499467098495062</v>
      </c>
      <c r="K72" s="533">
        <v>27</v>
      </c>
    </row>
    <row r="73" spans="1:11">
      <c r="A73" s="536" t="s">
        <v>342</v>
      </c>
      <c r="B73" s="534">
        <v>0.68244332156597687</v>
      </c>
      <c r="C73" s="533">
        <v>30</v>
      </c>
      <c r="E73" s="536" t="s">
        <v>342</v>
      </c>
      <c r="F73" s="534">
        <v>0.78768748161944913</v>
      </c>
      <c r="G73" s="533">
        <v>30</v>
      </c>
      <c r="I73" s="533" t="s">
        <v>342</v>
      </c>
      <c r="J73" s="534">
        <v>0.7967777761878333</v>
      </c>
      <c r="K73" s="533">
        <v>30</v>
      </c>
    </row>
    <row r="74" spans="1:11">
      <c r="A74" s="536" t="s">
        <v>341</v>
      </c>
      <c r="B74" s="534">
        <v>0.84180925426727993</v>
      </c>
      <c r="C74" s="533">
        <v>21</v>
      </c>
      <c r="E74" s="536" t="s">
        <v>341</v>
      </c>
      <c r="F74" s="534">
        <v>0.89067043930850565</v>
      </c>
      <c r="G74" s="533">
        <v>20</v>
      </c>
      <c r="I74" s="533" t="s">
        <v>341</v>
      </c>
      <c r="J74" s="534">
        <v>0.90587336601436552</v>
      </c>
      <c r="K74" s="535">
        <v>17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>
    <tabColor theme="4" tint="-0.249977111117893"/>
  </sheetPr>
  <dimension ref="A1:K45"/>
  <sheetViews>
    <sheetView workbookViewId="0"/>
  </sheetViews>
  <sheetFormatPr baseColWidth="10" defaultRowHeight="12.75"/>
  <cols>
    <col min="1" max="1" width="2.7109375" style="71" customWidth="1"/>
    <col min="2" max="9" width="14.7109375" style="71" customWidth="1"/>
    <col min="10" max="10" width="26.7109375" style="71" customWidth="1"/>
    <col min="11" max="11" width="11.7109375" style="71" customWidth="1"/>
    <col min="12" max="16384" width="11.42578125" style="71"/>
  </cols>
  <sheetData>
    <row r="1" spans="1:11" ht="15" customHeight="1" thickBot="1">
      <c r="A1" s="548"/>
    </row>
    <row r="2" spans="1:11" ht="35.25" customHeight="1" thickBot="1">
      <c r="B2" s="1203" t="s">
        <v>476</v>
      </c>
      <c r="C2" s="1204"/>
      <c r="D2" s="1204"/>
      <c r="E2" s="1204"/>
      <c r="F2" s="1204"/>
      <c r="G2" s="1204"/>
      <c r="H2" s="1204"/>
      <c r="I2" s="1204"/>
      <c r="J2" s="1204"/>
      <c r="K2" s="1204"/>
    </row>
    <row r="3" spans="1:11" ht="48" customHeight="1" thickBot="1">
      <c r="B3" s="75"/>
      <c r="C3" s="75"/>
      <c r="D3" s="75"/>
      <c r="E3" s="75"/>
      <c r="F3" s="75"/>
      <c r="G3" s="75"/>
      <c r="H3" s="75"/>
      <c r="I3" s="75"/>
      <c r="J3" s="549" t="s">
        <v>72</v>
      </c>
      <c r="K3" s="549" t="s">
        <v>294</v>
      </c>
    </row>
    <row r="4" spans="1:11" ht="15.95" customHeight="1" thickBot="1">
      <c r="J4" s="550" t="s">
        <v>2</v>
      </c>
      <c r="K4" s="729">
        <v>98.924735768963984</v>
      </c>
    </row>
    <row r="5" spans="1:11" ht="15.95" customHeight="1" thickBot="1">
      <c r="J5" s="561" t="s">
        <v>9</v>
      </c>
      <c r="K5" s="730">
        <v>98.73016482932654</v>
      </c>
    </row>
    <row r="6" spans="1:11" ht="15.95" customHeight="1" thickBot="1">
      <c r="J6" s="550" t="s">
        <v>67</v>
      </c>
      <c r="K6" s="729">
        <v>98.408614145441774</v>
      </c>
    </row>
    <row r="7" spans="1:11" ht="15.95" customHeight="1" thickBot="1">
      <c r="J7" s="561" t="s">
        <v>25</v>
      </c>
      <c r="K7" s="730">
        <v>97.918491180192433</v>
      </c>
    </row>
    <row r="8" spans="1:11" ht="15.95" customHeight="1" thickBot="1">
      <c r="J8" s="550" t="s">
        <v>6</v>
      </c>
      <c r="K8" s="729">
        <v>97.564229943996452</v>
      </c>
    </row>
    <row r="9" spans="1:11" ht="15.95" customHeight="1" thickBot="1">
      <c r="J9" s="561" t="s">
        <v>27</v>
      </c>
      <c r="K9" s="730">
        <v>97.380552708683609</v>
      </c>
    </row>
    <row r="10" spans="1:11" ht="15.95" customHeight="1" thickBot="1">
      <c r="J10" s="550" t="s">
        <v>24</v>
      </c>
      <c r="K10" s="729">
        <v>96.679003685393113</v>
      </c>
    </row>
    <row r="11" spans="1:11" ht="15.95" customHeight="1" thickBot="1">
      <c r="J11" s="561" t="s">
        <v>30</v>
      </c>
      <c r="K11" s="730">
        <v>96.676739496670763</v>
      </c>
    </row>
    <row r="12" spans="1:11" ht="15.95" customHeight="1" thickBot="1">
      <c r="J12" s="550" t="s">
        <v>18</v>
      </c>
      <c r="K12" s="729">
        <v>96.620359069863113</v>
      </c>
    </row>
    <row r="13" spans="1:11" ht="15.95" customHeight="1" thickBot="1">
      <c r="J13" s="561" t="s">
        <v>22</v>
      </c>
      <c r="K13" s="730">
        <v>96.536557701746233</v>
      </c>
    </row>
    <row r="14" spans="1:11" ht="15.95" customHeight="1" thickBot="1">
      <c r="J14" s="550" t="s">
        <v>28</v>
      </c>
      <c r="K14" s="729">
        <v>96.443438872421467</v>
      </c>
    </row>
    <row r="15" spans="1:11" ht="15.95" customHeight="1" thickBot="1">
      <c r="J15" s="561" t="s">
        <v>14</v>
      </c>
      <c r="K15" s="730">
        <v>96.385489719482806</v>
      </c>
    </row>
    <row r="16" spans="1:11" ht="15.95" customHeight="1" thickBot="1">
      <c r="J16" s="550" t="s">
        <v>11</v>
      </c>
      <c r="K16" s="729">
        <v>96.261392481636975</v>
      </c>
    </row>
    <row r="17" spans="3:11" ht="15.95" customHeight="1" thickBot="1">
      <c r="J17" s="561" t="s">
        <v>8</v>
      </c>
      <c r="K17" s="730">
        <v>95.81739572940468</v>
      </c>
    </row>
    <row r="18" spans="3:11" ht="15.95" customHeight="1" thickBot="1">
      <c r="J18" s="550" t="s">
        <v>3</v>
      </c>
      <c r="K18" s="729">
        <v>95.629091401238199</v>
      </c>
    </row>
    <row r="19" spans="3:11" ht="15.95" customHeight="1" thickBot="1">
      <c r="J19" s="561" t="s">
        <v>10</v>
      </c>
      <c r="K19" s="730">
        <v>95.348130793308272</v>
      </c>
    </row>
    <row r="20" spans="3:11" ht="15.95" customHeight="1" thickBot="1">
      <c r="J20" s="550" t="s">
        <v>69</v>
      </c>
      <c r="K20" s="729">
        <v>94.833784478102686</v>
      </c>
    </row>
    <row r="21" spans="3:11" ht="15.95" customHeight="1" thickBot="1">
      <c r="J21" s="561" t="s">
        <v>15</v>
      </c>
      <c r="K21" s="730">
        <v>94.052085067788667</v>
      </c>
    </row>
    <row r="22" spans="3:11" ht="15.95" customHeight="1" thickBot="1">
      <c r="J22" s="550" t="s">
        <v>68</v>
      </c>
      <c r="K22" s="729">
        <v>93.89717804698266</v>
      </c>
    </row>
    <row r="23" spans="3:11" ht="15.95" customHeight="1" thickBot="1">
      <c r="J23" s="561" t="s">
        <v>16</v>
      </c>
      <c r="K23" s="730">
        <v>92.45008067217772</v>
      </c>
    </row>
    <row r="24" spans="3:11" ht="15.95" customHeight="1" thickBot="1">
      <c r="C24" s="77"/>
      <c r="J24" s="550" t="s">
        <v>13</v>
      </c>
      <c r="K24" s="729">
        <v>91.867744596981495</v>
      </c>
    </row>
    <row r="25" spans="3:11" ht="15.95" customHeight="1" thickBot="1">
      <c r="J25" s="561" t="s">
        <v>17</v>
      </c>
      <c r="K25" s="730">
        <v>91.731859556836838</v>
      </c>
    </row>
    <row r="26" spans="3:11" ht="15.95" customHeight="1" thickBot="1">
      <c r="J26" s="550" t="s">
        <v>5</v>
      </c>
      <c r="K26" s="729">
        <v>90.56196076638409</v>
      </c>
    </row>
    <row r="27" spans="3:11" ht="15.95" customHeight="1" thickBot="1">
      <c r="J27" s="561" t="s">
        <v>29</v>
      </c>
      <c r="K27" s="730">
        <v>88.934548258709142</v>
      </c>
    </row>
    <row r="28" spans="3:11" ht="15.95" customHeight="1" thickBot="1">
      <c r="J28" s="550" t="s">
        <v>20</v>
      </c>
      <c r="K28" s="729">
        <v>88.869663471009062</v>
      </c>
    </row>
    <row r="29" spans="3:11" ht="15.95" customHeight="1" thickBot="1">
      <c r="J29" s="561" t="s">
        <v>4</v>
      </c>
      <c r="K29" s="730">
        <v>88.761331347006788</v>
      </c>
    </row>
    <row r="30" spans="3:11" ht="15.95" customHeight="1" thickBot="1">
      <c r="J30" s="550" t="s">
        <v>21</v>
      </c>
      <c r="K30" s="729">
        <v>87.60317378246495</v>
      </c>
    </row>
    <row r="31" spans="3:11" ht="15.95" customHeight="1" thickBot="1">
      <c r="C31" s="77"/>
      <c r="J31" s="561" t="s">
        <v>23</v>
      </c>
      <c r="K31" s="730">
        <v>83.394997016162876</v>
      </c>
    </row>
    <row r="32" spans="3:11" ht="15.95" customHeight="1" thickBot="1">
      <c r="J32" s="550" t="s">
        <v>26</v>
      </c>
      <c r="K32" s="729">
        <v>82.949214539145686</v>
      </c>
    </row>
    <row r="33" spans="2:11" ht="15.95" customHeight="1" thickBot="1">
      <c r="J33" s="561" t="s">
        <v>19</v>
      </c>
      <c r="K33" s="730">
        <v>79.227646526178617</v>
      </c>
    </row>
    <row r="34" spans="2:11" ht="15.95" customHeight="1" thickBot="1">
      <c r="C34" s="78"/>
      <c r="J34" s="550" t="s">
        <v>7</v>
      </c>
      <c r="K34" s="729">
        <v>79.140994956636192</v>
      </c>
    </row>
    <row r="35" spans="2:11" ht="15.95" customHeight="1" thickBot="1">
      <c r="J35" s="561" t="s">
        <v>12</v>
      </c>
      <c r="K35" s="730">
        <v>72.878457802374797</v>
      </c>
    </row>
    <row r="36" spans="2:11" ht="20.25" customHeight="1" thickBot="1">
      <c r="J36" s="549" t="s">
        <v>43</v>
      </c>
      <c r="K36" s="731">
        <v>92.030246498119453</v>
      </c>
    </row>
    <row r="37" spans="2:11" ht="21" customHeight="1">
      <c r="B37" s="1185" t="s">
        <v>420</v>
      </c>
      <c r="C37" s="1185"/>
      <c r="D37" s="1185"/>
      <c r="E37" s="1185"/>
      <c r="F37" s="1185"/>
      <c r="G37" s="1185"/>
      <c r="H37" s="1185"/>
      <c r="I37" s="1185"/>
      <c r="J37" s="1185"/>
      <c r="K37" s="1185"/>
    </row>
    <row r="40" spans="2:11">
      <c r="C40" s="78"/>
    </row>
    <row r="45" spans="2:11">
      <c r="B45" s="1205"/>
      <c r="C45" s="1205"/>
      <c r="D45" s="1205"/>
      <c r="E45" s="1205"/>
      <c r="F45" s="1205"/>
      <c r="G45" s="1205"/>
      <c r="H45" s="1205"/>
    </row>
  </sheetData>
  <sheetProtection password="CF4C" sheet="1" objects="1" scenarios="1"/>
  <sortState ref="J4:K35">
    <sortCondition descending="1" ref="K4:K35"/>
  </sortState>
  <mergeCells count="3">
    <mergeCell ref="B2:K2"/>
    <mergeCell ref="B45:H45"/>
    <mergeCell ref="B37:K37"/>
  </mergeCells>
  <printOptions horizontalCentered="1" verticalCentered="1"/>
  <pageMargins left="0.19685039370078741" right="0.19685039370078741" top="0.59055118110236227" bottom="0.39370078740157483" header="0" footer="0"/>
  <pageSetup paperSize="119" scale="75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tabColor theme="4" tint="-0.249977111117893"/>
  </sheetPr>
  <dimension ref="A1:L35"/>
  <sheetViews>
    <sheetView workbookViewId="0"/>
  </sheetViews>
  <sheetFormatPr baseColWidth="10" defaultRowHeight="12.75"/>
  <cols>
    <col min="1" max="1" width="2.7109375" style="50" customWidth="1"/>
    <col min="2" max="2" width="12.7109375" style="50" customWidth="1"/>
    <col min="3" max="7" width="14.7109375" style="50" customWidth="1"/>
    <col min="8" max="8" width="2.7109375" style="50" customWidth="1"/>
    <col min="9" max="9" width="10" style="50" customWidth="1"/>
    <col min="10" max="12" width="7.42578125" style="50" customWidth="1"/>
    <col min="13" max="16384" width="11.42578125" style="50"/>
  </cols>
  <sheetData>
    <row r="1" spans="1:12" s="5" customFormat="1" ht="12" customHeight="1" thickBot="1">
      <c r="A1" s="297"/>
      <c r="B1" s="298"/>
      <c r="C1" s="299"/>
      <c r="D1" s="299"/>
      <c r="E1" s="299"/>
      <c r="F1" s="299"/>
      <c r="G1" s="299"/>
      <c r="H1" s="297"/>
    </row>
    <row r="2" spans="1:12" ht="27" customHeight="1" thickBot="1">
      <c r="A2" s="303"/>
      <c r="B2" s="1190" t="s">
        <v>436</v>
      </c>
      <c r="C2" s="1191"/>
      <c r="D2" s="1191"/>
      <c r="E2" s="1191"/>
      <c r="F2" s="1191"/>
      <c r="G2" s="1192"/>
      <c r="H2" s="303"/>
    </row>
    <row r="3" spans="1:12" ht="24" customHeight="1" thickBot="1">
      <c r="A3" s="303"/>
      <c r="B3" s="1193" t="s">
        <v>77</v>
      </c>
      <c r="C3" s="1193" t="s">
        <v>94</v>
      </c>
      <c r="D3" s="1207" t="s">
        <v>95</v>
      </c>
      <c r="E3" s="1208"/>
      <c r="F3" s="1209"/>
      <c r="G3" s="1210" t="s">
        <v>427</v>
      </c>
      <c r="H3" s="303"/>
    </row>
    <row r="4" spans="1:12" ht="24" customHeight="1" thickBot="1">
      <c r="A4" s="303"/>
      <c r="B4" s="1194"/>
      <c r="C4" s="1194"/>
      <c r="D4" s="571" t="s">
        <v>45</v>
      </c>
      <c r="E4" s="571" t="s">
        <v>46</v>
      </c>
      <c r="F4" s="571" t="s">
        <v>96</v>
      </c>
      <c r="G4" s="1210"/>
      <c r="H4" s="303"/>
    </row>
    <row r="5" spans="1:12" ht="18" customHeight="1" thickBot="1">
      <c r="A5" s="303"/>
      <c r="B5" s="675">
        <v>1990</v>
      </c>
      <c r="C5" s="628">
        <v>80.433824000000001</v>
      </c>
      <c r="D5" s="628">
        <v>63.055542000000003</v>
      </c>
      <c r="E5" s="628">
        <v>17.378281999999999</v>
      </c>
      <c r="F5" s="628"/>
      <c r="G5" s="628">
        <v>78.394310831224431</v>
      </c>
      <c r="H5" s="303"/>
    </row>
    <row r="6" spans="1:12" ht="18" customHeight="1" thickBot="1">
      <c r="A6" s="303"/>
      <c r="B6" s="676">
        <v>1995</v>
      </c>
      <c r="C6" s="627">
        <v>90.728652000000011</v>
      </c>
      <c r="D6" s="627">
        <v>76.738928000000001</v>
      </c>
      <c r="E6" s="627">
        <v>13.98972400000001</v>
      </c>
      <c r="F6" s="627">
        <v>13.683385999999999</v>
      </c>
      <c r="G6" s="627">
        <v>84.580698939514704</v>
      </c>
      <c r="H6" s="303"/>
    </row>
    <row r="7" spans="1:12" ht="18" customHeight="1" thickBot="1">
      <c r="A7" s="303"/>
      <c r="B7" s="675">
        <v>2000</v>
      </c>
      <c r="C7" s="628">
        <v>95.373479000000003</v>
      </c>
      <c r="D7" s="628">
        <v>83.768801999999994</v>
      </c>
      <c r="E7" s="628">
        <v>11.604677000000009</v>
      </c>
      <c r="F7" s="628">
        <v>7.0298739999999924</v>
      </c>
      <c r="G7" s="628">
        <v>87.832385772568898</v>
      </c>
      <c r="H7" s="303"/>
    </row>
    <row r="8" spans="1:12" ht="18" customHeight="1" thickBot="1">
      <c r="A8" s="303"/>
      <c r="B8" s="676">
        <v>2005</v>
      </c>
      <c r="C8" s="627">
        <v>100.02846099999999</v>
      </c>
      <c r="D8" s="627">
        <v>89.223750999999993</v>
      </c>
      <c r="E8" s="627">
        <v>10.80471</v>
      </c>
      <c r="F8" s="627">
        <v>5.3549489999999995</v>
      </c>
      <c r="G8" s="627">
        <v>89.198364253549798</v>
      </c>
      <c r="H8" s="303"/>
    </row>
    <row r="9" spans="1:12" ht="18" customHeight="1" thickBot="1">
      <c r="A9" s="303"/>
      <c r="B9" s="675">
        <v>2010</v>
      </c>
      <c r="C9" s="628">
        <v>110.547584</v>
      </c>
      <c r="D9" s="628">
        <v>100.53054700000001</v>
      </c>
      <c r="E9" s="628">
        <v>10.017036999999988</v>
      </c>
      <c r="F9" s="628">
        <v>11.30679600000002</v>
      </c>
      <c r="G9" s="628">
        <v>90.938710157609606</v>
      </c>
      <c r="H9" s="303"/>
    </row>
    <row r="10" spans="1:12" ht="18" customHeight="1" thickBot="1">
      <c r="A10" s="303"/>
      <c r="B10" s="676" t="s">
        <v>165</v>
      </c>
      <c r="C10" s="627">
        <v>111.299027</v>
      </c>
      <c r="D10" s="627">
        <v>101.48213718451851</v>
      </c>
      <c r="E10" s="627">
        <v>9.8168898154814883</v>
      </c>
      <c r="F10" s="627">
        <v>0.9515901845184942</v>
      </c>
      <c r="G10" s="627">
        <v>91.179716408948039</v>
      </c>
      <c r="H10" s="303"/>
    </row>
    <row r="11" spans="1:12" ht="18" customHeight="1" thickBot="1">
      <c r="A11" s="303"/>
      <c r="B11" s="675" t="s">
        <v>244</v>
      </c>
      <c r="C11" s="628">
        <v>112.67140394506926</v>
      </c>
      <c r="D11" s="628">
        <v>103.15994257582317</v>
      </c>
      <c r="E11" s="628">
        <v>9.5114613692460921</v>
      </c>
      <c r="F11" s="628">
        <v>1.6778053913046591</v>
      </c>
      <c r="G11" s="628">
        <v>91.558229474194519</v>
      </c>
      <c r="H11" s="303"/>
    </row>
    <row r="12" spans="1:12" ht="18" customHeight="1" thickBot="1">
      <c r="A12" s="303"/>
      <c r="B12" s="677" t="s">
        <v>293</v>
      </c>
      <c r="C12" s="661">
        <v>113.98922826420595</v>
      </c>
      <c r="D12" s="661">
        <v>104.90456775285278</v>
      </c>
      <c r="E12" s="661">
        <v>9.0846605113531638</v>
      </c>
      <c r="F12" s="661">
        <v>1.7446251770296186</v>
      </c>
      <c r="G12" s="661">
        <v>92.030246498119453</v>
      </c>
      <c r="H12" s="303"/>
      <c r="I12" s="51"/>
      <c r="J12" s="745"/>
      <c r="K12" s="10"/>
      <c r="L12" s="52"/>
    </row>
    <row r="13" spans="1:12" s="4" customFormat="1" ht="33" customHeight="1">
      <c r="A13" s="302"/>
      <c r="B13" s="1206" t="s">
        <v>421</v>
      </c>
      <c r="C13" s="1206"/>
      <c r="D13" s="1206"/>
      <c r="E13" s="1206"/>
      <c r="F13" s="1206"/>
      <c r="G13" s="1206"/>
      <c r="H13" s="305"/>
      <c r="I13" s="2"/>
    </row>
    <row r="14" spans="1:12">
      <c r="A14" s="303"/>
      <c r="B14" s="303"/>
      <c r="C14" s="303"/>
      <c r="D14" s="303"/>
      <c r="E14" s="303"/>
      <c r="F14" s="303"/>
      <c r="G14" s="303"/>
      <c r="H14" s="303"/>
    </row>
    <row r="17" spans="2:2">
      <c r="B17" s="55"/>
    </row>
    <row r="20" spans="2:2">
      <c r="B20" s="55"/>
    </row>
    <row r="28" spans="2:2">
      <c r="B28" s="55"/>
    </row>
    <row r="35" spans="2:2">
      <c r="B35" s="26"/>
    </row>
  </sheetData>
  <sheetProtection password="CF4C" sheet="1" objects="1" scenarios="1"/>
  <mergeCells count="6">
    <mergeCell ref="B13:G13"/>
    <mergeCell ref="B2:G2"/>
    <mergeCell ref="B3:B4"/>
    <mergeCell ref="C3:C4"/>
    <mergeCell ref="D3:F3"/>
    <mergeCell ref="G3:G4"/>
  </mergeCells>
  <printOptions horizontalCentered="1"/>
  <pageMargins left="0.19685039370078741" right="0.19685039370078741" top="0.59055118110236227" bottom="0.59055118110236227" header="0.39370078740157483" footer="0.39370078740157483"/>
  <pageSetup paperSize="124" scale="95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>
    <tabColor theme="4" tint="-0.249977111117893"/>
  </sheetPr>
  <dimension ref="A1:N46"/>
  <sheetViews>
    <sheetView workbookViewId="0"/>
  </sheetViews>
  <sheetFormatPr baseColWidth="10" defaultRowHeight="12.75"/>
  <cols>
    <col min="1" max="1" width="2.7109375" style="71" customWidth="1"/>
    <col min="2" max="2" width="15.7109375" style="71" customWidth="1"/>
    <col min="3" max="14" width="10.7109375" style="71" customWidth="1"/>
    <col min="15" max="15" width="2.7109375" style="71" customWidth="1"/>
    <col min="16" max="16384" width="11.42578125" style="71"/>
  </cols>
  <sheetData>
    <row r="1" spans="2:14" ht="13.5" thickBot="1"/>
    <row r="2" spans="2:14" ht="33.75" customHeight="1" thickBot="1">
      <c r="B2" s="1211" t="s">
        <v>533</v>
      </c>
      <c r="C2" s="1212"/>
      <c r="D2" s="1212"/>
      <c r="E2" s="1212"/>
      <c r="F2" s="1212"/>
      <c r="G2" s="1212"/>
      <c r="H2" s="1212"/>
      <c r="I2" s="1212"/>
      <c r="J2" s="1212"/>
      <c r="K2" s="1212"/>
      <c r="L2" s="1212"/>
      <c r="M2" s="1212"/>
      <c r="N2" s="1213"/>
    </row>
    <row r="3" spans="2:14">
      <c r="B3" s="1024"/>
      <c r="C3" s="1025"/>
      <c r="D3" s="1025"/>
      <c r="E3" s="1025"/>
      <c r="F3" s="1025"/>
      <c r="G3" s="1025"/>
      <c r="H3" s="1025"/>
      <c r="I3" s="1025"/>
      <c r="J3" s="1025"/>
      <c r="K3" s="1025"/>
      <c r="L3" s="1025"/>
      <c r="M3" s="1025"/>
      <c r="N3" s="1026"/>
    </row>
    <row r="4" spans="2:14">
      <c r="B4" s="102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028"/>
    </row>
    <row r="5" spans="2:14">
      <c r="B5" s="1027"/>
      <c r="C5" s="177"/>
      <c r="D5" s="177"/>
      <c r="E5" s="177"/>
      <c r="F5" s="177"/>
      <c r="G5" s="177"/>
      <c r="H5" s="177"/>
      <c r="I5" s="177"/>
      <c r="J5" s="177"/>
      <c r="K5" s="177"/>
      <c r="L5" s="177"/>
      <c r="M5" s="177"/>
      <c r="N5" s="1028"/>
    </row>
    <row r="6" spans="2:14">
      <c r="B6" s="1027"/>
      <c r="C6" s="177"/>
      <c r="D6" s="177"/>
      <c r="E6" s="177"/>
      <c r="F6" s="177"/>
      <c r="G6" s="177"/>
      <c r="H6" s="177"/>
      <c r="I6" s="177"/>
      <c r="J6" s="177"/>
      <c r="K6" s="177"/>
      <c r="L6" s="177"/>
      <c r="M6" s="177"/>
      <c r="N6" s="1028"/>
    </row>
    <row r="7" spans="2:14">
      <c r="B7" s="102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028"/>
    </row>
    <row r="8" spans="2:14">
      <c r="B8" s="102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028"/>
    </row>
    <row r="9" spans="2:14">
      <c r="B9" s="102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028"/>
    </row>
    <row r="10" spans="2:14">
      <c r="B10" s="1027"/>
      <c r="C10" s="177"/>
      <c r="D10" s="177"/>
      <c r="E10" s="177"/>
      <c r="F10" s="177"/>
      <c r="G10" s="177"/>
      <c r="H10" s="177"/>
      <c r="I10" s="177"/>
      <c r="J10" s="177"/>
      <c r="K10" s="177"/>
      <c r="L10" s="177"/>
      <c r="M10" s="177"/>
      <c r="N10" s="1028"/>
    </row>
    <row r="11" spans="2:14">
      <c r="B11" s="1027"/>
      <c r="C11" s="177"/>
      <c r="D11" s="177"/>
      <c r="E11" s="177"/>
      <c r="F11" s="177"/>
      <c r="G11" s="177"/>
      <c r="H11" s="177"/>
      <c r="I11" s="177"/>
      <c r="J11" s="177"/>
      <c r="K11" s="177"/>
      <c r="L11" s="177"/>
      <c r="M11" s="177"/>
      <c r="N11" s="1028"/>
    </row>
    <row r="12" spans="2:14">
      <c r="B12" s="1027"/>
      <c r="C12" s="177"/>
      <c r="D12" s="177"/>
      <c r="E12" s="177"/>
      <c r="F12" s="177"/>
      <c r="G12" s="177"/>
      <c r="H12" s="177"/>
      <c r="I12" s="177"/>
      <c r="J12" s="177"/>
      <c r="K12" s="177"/>
      <c r="L12" s="177"/>
      <c r="M12" s="177"/>
      <c r="N12" s="1028"/>
    </row>
    <row r="13" spans="2:14">
      <c r="B13" s="1027"/>
      <c r="C13" s="177"/>
      <c r="D13" s="177"/>
      <c r="E13" s="177"/>
      <c r="F13" s="177"/>
      <c r="G13" s="177"/>
      <c r="H13" s="177"/>
      <c r="I13" s="177"/>
      <c r="J13" s="177"/>
      <c r="K13" s="177"/>
      <c r="L13" s="177"/>
      <c r="M13" s="177"/>
      <c r="N13" s="1028"/>
    </row>
    <row r="14" spans="2:14">
      <c r="B14" s="1027"/>
      <c r="C14" s="177"/>
      <c r="D14" s="177"/>
      <c r="E14" s="177"/>
      <c r="F14" s="177"/>
      <c r="G14" s="177"/>
      <c r="H14" s="177"/>
      <c r="I14" s="177"/>
      <c r="J14" s="177"/>
      <c r="K14" s="177"/>
      <c r="L14" s="177"/>
      <c r="M14" s="177"/>
      <c r="N14" s="1028"/>
    </row>
    <row r="15" spans="2:14">
      <c r="B15" s="1027"/>
      <c r="C15" s="177"/>
      <c r="D15" s="177"/>
      <c r="E15" s="177"/>
      <c r="F15" s="177"/>
      <c r="G15" s="177"/>
      <c r="H15" s="177"/>
      <c r="I15" s="177"/>
      <c r="J15" s="177"/>
      <c r="K15" s="177"/>
      <c r="L15" s="177"/>
      <c r="M15" s="177"/>
      <c r="N15" s="1028"/>
    </row>
    <row r="16" spans="2:14">
      <c r="B16" s="1027"/>
      <c r="C16" s="177"/>
      <c r="D16" s="177"/>
      <c r="E16" s="177"/>
      <c r="F16" s="177"/>
      <c r="G16" s="177"/>
      <c r="H16" s="177"/>
      <c r="I16" s="177"/>
      <c r="J16" s="177"/>
      <c r="K16" s="177"/>
      <c r="L16" s="177"/>
      <c r="M16" s="177"/>
      <c r="N16" s="1028"/>
    </row>
    <row r="17" spans="2:14">
      <c r="B17" s="1027"/>
      <c r="C17" s="177"/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028"/>
    </row>
    <row r="18" spans="2:14">
      <c r="B18" s="1027"/>
      <c r="C18" s="177"/>
      <c r="D18" s="177"/>
      <c r="E18" s="177"/>
      <c r="F18" s="177"/>
      <c r="G18" s="177"/>
      <c r="H18" s="177"/>
      <c r="I18" s="177"/>
      <c r="J18" s="177"/>
      <c r="K18" s="177"/>
      <c r="L18" s="177"/>
      <c r="M18" s="177"/>
      <c r="N18" s="1028"/>
    </row>
    <row r="19" spans="2:14">
      <c r="B19" s="1027"/>
      <c r="C19" s="177"/>
      <c r="D19" s="177"/>
      <c r="E19" s="177"/>
      <c r="F19" s="177"/>
      <c r="G19" s="177"/>
      <c r="H19" s="177"/>
      <c r="I19" s="177"/>
      <c r="J19" s="177"/>
      <c r="K19" s="177"/>
      <c r="L19" s="177"/>
      <c r="M19" s="177"/>
      <c r="N19" s="1028"/>
    </row>
    <row r="20" spans="2:14">
      <c r="B20" s="1027"/>
      <c r="C20" s="177"/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028"/>
    </row>
    <row r="21" spans="2:14">
      <c r="B21" s="1027"/>
      <c r="C21" s="177"/>
      <c r="D21" s="177"/>
      <c r="E21" s="177"/>
      <c r="F21" s="177"/>
      <c r="G21" s="177"/>
      <c r="H21" s="177"/>
      <c r="I21" s="177"/>
      <c r="J21" s="177"/>
      <c r="K21" s="177"/>
      <c r="L21" s="177"/>
      <c r="M21" s="177"/>
      <c r="N21" s="1028"/>
    </row>
    <row r="22" spans="2:14">
      <c r="B22" s="1027"/>
      <c r="C22" s="177"/>
      <c r="D22" s="177"/>
      <c r="E22" s="177"/>
      <c r="F22" s="177"/>
      <c r="G22" s="177"/>
      <c r="H22" s="177"/>
      <c r="I22" s="177"/>
      <c r="J22" s="177"/>
      <c r="K22" s="177"/>
      <c r="L22" s="177"/>
      <c r="M22" s="177"/>
      <c r="N22" s="1028"/>
    </row>
    <row r="23" spans="2:14">
      <c r="B23" s="1027"/>
      <c r="C23" s="177"/>
      <c r="D23" s="177"/>
      <c r="E23" s="177"/>
      <c r="F23" s="177"/>
      <c r="G23" s="177"/>
      <c r="H23" s="177"/>
      <c r="I23" s="177"/>
      <c r="J23" s="177"/>
      <c r="K23" s="177"/>
      <c r="L23" s="177"/>
      <c r="M23" s="177"/>
      <c r="N23" s="1028"/>
    </row>
    <row r="24" spans="2:14">
      <c r="B24" s="1027"/>
      <c r="C24" s="177"/>
      <c r="D24" s="177"/>
      <c r="E24" s="177"/>
      <c r="F24" s="177"/>
      <c r="G24" s="177"/>
      <c r="H24" s="177"/>
      <c r="I24" s="177"/>
      <c r="J24" s="177"/>
      <c r="K24" s="177"/>
      <c r="L24" s="177"/>
      <c r="M24" s="177"/>
      <c r="N24" s="1028"/>
    </row>
    <row r="25" spans="2:14">
      <c r="B25" s="1027"/>
      <c r="C25" s="177"/>
      <c r="D25" s="177"/>
      <c r="E25" s="177"/>
      <c r="F25" s="177"/>
      <c r="G25" s="177"/>
      <c r="H25" s="177"/>
      <c r="I25" s="177"/>
      <c r="J25" s="177"/>
      <c r="K25" s="177"/>
      <c r="L25" s="177"/>
      <c r="M25" s="177"/>
      <c r="N25" s="1028"/>
    </row>
    <row r="26" spans="2:14">
      <c r="B26" s="1027"/>
      <c r="C26" s="177"/>
      <c r="D26" s="177"/>
      <c r="E26" s="177"/>
      <c r="F26" s="177"/>
      <c r="G26" s="177"/>
      <c r="H26" s="177"/>
      <c r="I26" s="177"/>
      <c r="J26" s="177"/>
      <c r="K26" s="177"/>
      <c r="L26" s="177"/>
      <c r="M26" s="177"/>
      <c r="N26" s="1028"/>
    </row>
    <row r="27" spans="2:14">
      <c r="B27" s="1027"/>
      <c r="C27" s="177"/>
      <c r="D27" s="177"/>
      <c r="E27" s="177"/>
      <c r="F27" s="177"/>
      <c r="G27" s="177"/>
      <c r="H27" s="177"/>
      <c r="I27" s="177"/>
      <c r="J27" s="177"/>
      <c r="K27" s="177"/>
      <c r="L27" s="177"/>
      <c r="M27" s="177"/>
      <c r="N27" s="1028"/>
    </row>
    <row r="28" spans="2:14">
      <c r="B28" s="1027"/>
      <c r="C28" s="177"/>
      <c r="D28" s="177"/>
      <c r="E28" s="177"/>
      <c r="F28" s="177"/>
      <c r="G28" s="177"/>
      <c r="H28" s="177"/>
      <c r="I28" s="177"/>
      <c r="J28" s="177"/>
      <c r="K28" s="177"/>
      <c r="L28" s="177"/>
      <c r="M28" s="177"/>
      <c r="N28" s="1028"/>
    </row>
    <row r="29" spans="2:14">
      <c r="B29" s="1027"/>
      <c r="C29" s="177"/>
      <c r="D29" s="177"/>
      <c r="E29" s="177"/>
      <c r="F29" s="177"/>
      <c r="G29" s="177"/>
      <c r="H29" s="177"/>
      <c r="I29" s="177"/>
      <c r="J29" s="177"/>
      <c r="K29" s="177"/>
      <c r="L29" s="177"/>
      <c r="M29" s="177"/>
      <c r="N29" s="1028"/>
    </row>
    <row r="30" spans="2:14">
      <c r="B30" s="1027"/>
      <c r="C30" s="177"/>
      <c r="D30" s="177"/>
      <c r="E30" s="177"/>
      <c r="F30" s="177"/>
      <c r="G30" s="177"/>
      <c r="H30" s="177"/>
      <c r="I30" s="177"/>
      <c r="J30" s="177"/>
      <c r="K30" s="177"/>
      <c r="L30" s="177"/>
      <c r="M30" s="177"/>
      <c r="N30" s="1028"/>
    </row>
    <row r="31" spans="2:14">
      <c r="B31" s="1027"/>
      <c r="C31" s="177"/>
      <c r="D31" s="177"/>
      <c r="E31" s="177"/>
      <c r="F31" s="177"/>
      <c r="G31" s="177"/>
      <c r="H31" s="177"/>
      <c r="I31" s="177"/>
      <c r="J31" s="177"/>
      <c r="K31" s="177"/>
      <c r="L31" s="177"/>
      <c r="M31" s="177"/>
      <c r="N31" s="1028"/>
    </row>
    <row r="32" spans="2:14">
      <c r="B32" s="1027"/>
      <c r="C32" s="177"/>
      <c r="D32" s="177"/>
      <c r="E32" s="177"/>
      <c r="F32" s="177"/>
      <c r="G32" s="177"/>
      <c r="H32" s="177"/>
      <c r="I32" s="177"/>
      <c r="J32" s="177"/>
      <c r="K32" s="177"/>
      <c r="L32" s="177"/>
      <c r="M32" s="177"/>
      <c r="N32" s="1028"/>
    </row>
    <row r="33" spans="1:14">
      <c r="B33" s="1027"/>
      <c r="C33" s="177"/>
      <c r="D33" s="177"/>
      <c r="E33" s="177"/>
      <c r="F33" s="177"/>
      <c r="G33" s="177"/>
      <c r="H33" s="177"/>
      <c r="I33" s="177"/>
      <c r="J33" s="177"/>
      <c r="K33" s="177"/>
      <c r="L33" s="177"/>
      <c r="M33" s="177"/>
      <c r="N33" s="1028"/>
    </row>
    <row r="34" spans="1:14">
      <c r="B34" s="1027"/>
      <c r="C34" s="1029"/>
      <c r="D34" s="1029"/>
      <c r="E34" s="1029"/>
      <c r="F34" s="1029"/>
      <c r="G34" s="177"/>
      <c r="H34" s="177"/>
      <c r="I34" s="177"/>
      <c r="J34" s="177"/>
      <c r="K34" s="177"/>
      <c r="L34" s="177"/>
      <c r="M34" s="177"/>
      <c r="N34" s="1028"/>
    </row>
    <row r="35" spans="1:14" ht="13.5" thickBot="1">
      <c r="A35" s="17"/>
      <c r="B35" s="1030"/>
      <c r="C35" s="1031"/>
      <c r="D35" s="1031"/>
      <c r="E35" s="1031"/>
      <c r="F35" s="1031"/>
      <c r="G35" s="1032"/>
      <c r="H35" s="1032"/>
      <c r="I35" s="1032"/>
      <c r="J35" s="1032"/>
      <c r="K35" s="1032"/>
      <c r="L35" s="1032"/>
      <c r="M35" s="1032"/>
      <c r="N35" s="1033"/>
    </row>
    <row r="36" spans="1:14" ht="28.5" customHeight="1">
      <c r="B36" s="1214" t="s">
        <v>502</v>
      </c>
      <c r="C36" s="1214"/>
      <c r="D36" s="1214"/>
      <c r="E36" s="1214"/>
      <c r="F36" s="1214"/>
      <c r="G36" s="1214"/>
      <c r="H36" s="1214"/>
      <c r="I36" s="1214"/>
      <c r="J36" s="1214"/>
      <c r="K36" s="1214"/>
      <c r="L36" s="1214"/>
      <c r="M36" s="1214"/>
    </row>
    <row r="37" spans="1:14">
      <c r="B37" s="245"/>
      <c r="C37" s="245"/>
      <c r="D37" s="245"/>
      <c r="E37" s="245"/>
      <c r="F37" s="245"/>
      <c r="G37" s="245"/>
      <c r="H37" s="245"/>
      <c r="I37" s="245"/>
      <c r="J37" s="245"/>
      <c r="K37" s="245"/>
      <c r="L37" s="245"/>
    </row>
    <row r="46" spans="1:14" ht="11.25" customHeight="1">
      <c r="B46" s="1205"/>
      <c r="C46" s="1205"/>
      <c r="D46" s="1205"/>
      <c r="E46" s="1205"/>
      <c r="F46" s="1205"/>
      <c r="G46" s="1205"/>
      <c r="H46" s="1205"/>
      <c r="I46" s="1205"/>
      <c r="J46" s="1205"/>
    </row>
  </sheetData>
  <sheetProtection password="CF4C" sheet="1" objects="1" scenarios="1"/>
  <mergeCells count="3">
    <mergeCell ref="B2:N2"/>
    <mergeCell ref="B36:M36"/>
    <mergeCell ref="B46:J46"/>
  </mergeCells>
  <printOptions horizontalCentered="1"/>
  <pageMargins left="0.19685039370078741" right="0.19685039370078741" top="0.59055118110236227" bottom="0.59055118110236227" header="0.39370078740157483" footer="0.39370078740157483"/>
  <pageSetup scale="75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>
    <tabColor theme="3" tint="-0.249977111117893"/>
  </sheetPr>
  <dimension ref="A1:L40"/>
  <sheetViews>
    <sheetView workbookViewId="0"/>
  </sheetViews>
  <sheetFormatPr baseColWidth="10" defaultRowHeight="12.75"/>
  <cols>
    <col min="1" max="1" width="2.7109375" style="4" customWidth="1"/>
    <col min="2" max="2" width="12.7109375" style="4" customWidth="1"/>
    <col min="3" max="7" width="14.7109375" style="4" customWidth="1"/>
    <col min="8" max="8" width="2.7109375" style="4" customWidth="1"/>
    <col min="9" max="9" width="11.42578125" style="4"/>
    <col min="10" max="12" width="7.85546875" style="4" customWidth="1"/>
    <col min="13" max="16384" width="11.42578125" style="4"/>
  </cols>
  <sheetData>
    <row r="1" spans="1:12" s="6" customFormat="1" ht="12" customHeight="1" thickBot="1">
      <c r="A1" s="297"/>
      <c r="B1" s="298"/>
      <c r="C1" s="299"/>
      <c r="D1" s="299"/>
      <c r="E1" s="299"/>
      <c r="F1" s="299"/>
      <c r="G1" s="299"/>
      <c r="H1" s="300"/>
    </row>
    <row r="2" spans="1:12" ht="27" customHeight="1" thickBot="1">
      <c r="A2" s="302"/>
      <c r="B2" s="1190" t="s">
        <v>437</v>
      </c>
      <c r="C2" s="1191"/>
      <c r="D2" s="1191"/>
      <c r="E2" s="1191"/>
      <c r="F2" s="1191"/>
      <c r="G2" s="1192"/>
      <c r="H2" s="302"/>
    </row>
    <row r="3" spans="1:12" ht="24" customHeight="1" thickBot="1">
      <c r="A3" s="302"/>
      <c r="B3" s="1193" t="s">
        <v>77</v>
      </c>
      <c r="C3" s="1193" t="s">
        <v>94</v>
      </c>
      <c r="D3" s="1207" t="s">
        <v>95</v>
      </c>
      <c r="E3" s="1208"/>
      <c r="F3" s="1209"/>
      <c r="G3" s="1210" t="s">
        <v>427</v>
      </c>
      <c r="H3" s="302"/>
    </row>
    <row r="4" spans="1:12" ht="24" customHeight="1" thickBot="1">
      <c r="A4" s="302"/>
      <c r="B4" s="1194"/>
      <c r="C4" s="1194"/>
      <c r="D4" s="664" t="s">
        <v>45</v>
      </c>
      <c r="E4" s="664" t="s">
        <v>46</v>
      </c>
      <c r="F4" s="664" t="s">
        <v>96</v>
      </c>
      <c r="G4" s="1210"/>
      <c r="H4" s="302"/>
    </row>
    <row r="5" spans="1:12" ht="18" customHeight="1" thickBot="1">
      <c r="A5" s="302"/>
      <c r="B5" s="333">
        <v>1990</v>
      </c>
      <c r="C5" s="631">
        <v>57.298850000000002</v>
      </c>
      <c r="D5" s="631">
        <v>51.204782999999999</v>
      </c>
      <c r="E5" s="631">
        <v>6.0940670000000026</v>
      </c>
      <c r="F5" s="631"/>
      <c r="G5" s="631">
        <v>89.36441656333416</v>
      </c>
      <c r="H5" s="302"/>
    </row>
    <row r="6" spans="1:12" ht="18" customHeight="1" thickBot="1">
      <c r="A6" s="302"/>
      <c r="B6" s="572">
        <v>1995</v>
      </c>
      <c r="C6" s="632">
        <v>66.695113000000006</v>
      </c>
      <c r="D6" s="632">
        <v>61.983660999999998</v>
      </c>
      <c r="E6" s="632">
        <v>4.7114520000000084</v>
      </c>
      <c r="F6" s="632">
        <v>10.778877999999999</v>
      </c>
      <c r="G6" s="632">
        <v>92.935836243354132</v>
      </c>
      <c r="H6" s="302"/>
    </row>
    <row r="7" spans="1:12" ht="18" customHeight="1" thickBot="1">
      <c r="A7" s="302"/>
      <c r="B7" s="333">
        <v>2000</v>
      </c>
      <c r="C7" s="631">
        <v>71.141889000000006</v>
      </c>
      <c r="D7" s="631">
        <v>67.302460999999994</v>
      </c>
      <c r="E7" s="631">
        <v>3.8394280000000123</v>
      </c>
      <c r="F7" s="631">
        <v>5.318799999999996</v>
      </c>
      <c r="G7" s="631">
        <v>94.603140211809659</v>
      </c>
      <c r="H7" s="302"/>
    </row>
    <row r="8" spans="1:12" ht="18" customHeight="1" thickBot="1">
      <c r="A8" s="302"/>
      <c r="B8" s="572">
        <v>2005</v>
      </c>
      <c r="C8" s="632">
        <v>76.093575999999999</v>
      </c>
      <c r="D8" s="632">
        <v>72.310034999999999</v>
      </c>
      <c r="E8" s="632">
        <v>3.7835409999999996</v>
      </c>
      <c r="F8" s="632">
        <v>5.0075740000000053</v>
      </c>
      <c r="G8" s="632">
        <v>95.027778691856994</v>
      </c>
      <c r="H8" s="302"/>
    </row>
    <row r="9" spans="1:12" ht="18" customHeight="1" thickBot="1">
      <c r="A9" s="302"/>
      <c r="B9" s="333">
        <v>2010</v>
      </c>
      <c r="C9" s="631">
        <v>84.712604999999996</v>
      </c>
      <c r="D9" s="631">
        <v>80.976020000000005</v>
      </c>
      <c r="E9" s="631">
        <v>3.7</v>
      </c>
      <c r="F9" s="631">
        <v>8.6659850000000063</v>
      </c>
      <c r="G9" s="631">
        <v>95.589103888376485</v>
      </c>
      <c r="H9" s="302"/>
    </row>
    <row r="10" spans="1:12" ht="18" customHeight="1" thickBot="1">
      <c r="A10" s="302"/>
      <c r="B10" s="572" t="s">
        <v>165</v>
      </c>
      <c r="C10" s="632">
        <v>85.399027000000004</v>
      </c>
      <c r="D10" s="632">
        <v>81.486613677364531</v>
      </c>
      <c r="E10" s="632">
        <v>3.9124133226354729</v>
      </c>
      <c r="F10" s="632">
        <v>0.51059367736452543</v>
      </c>
      <c r="G10" s="632">
        <v>95.418667565573699</v>
      </c>
      <c r="H10" s="302"/>
    </row>
    <row r="11" spans="1:12" ht="18" customHeight="1" thickBot="1">
      <c r="A11" s="302"/>
      <c r="B11" s="333" t="s">
        <v>244</v>
      </c>
      <c r="C11" s="631">
        <v>86.66882980419885</v>
      </c>
      <c r="D11" s="631">
        <v>82.682237724980652</v>
      </c>
      <c r="E11" s="631">
        <v>3.9865920792181981</v>
      </c>
      <c r="F11" s="631">
        <v>1.1956240476161213</v>
      </c>
      <c r="G11" s="631">
        <v>95.400200870111362</v>
      </c>
      <c r="H11" s="302"/>
    </row>
    <row r="12" spans="1:12" ht="18" customHeight="1" thickBot="1">
      <c r="A12" s="302"/>
      <c r="B12" s="665" t="s">
        <v>293</v>
      </c>
      <c r="C12" s="661">
        <v>87.894521432880694</v>
      </c>
      <c r="D12" s="661">
        <v>83.960276548587032</v>
      </c>
      <c r="E12" s="661">
        <v>3.9342448842936619</v>
      </c>
      <c r="F12" s="661">
        <v>1.27803882360638</v>
      </c>
      <c r="G12" s="661">
        <v>95.523902036035338</v>
      </c>
      <c r="H12" s="302"/>
      <c r="I12" s="52"/>
      <c r="J12" s="10"/>
      <c r="K12" s="10"/>
      <c r="L12" s="52"/>
    </row>
    <row r="13" spans="1:12" ht="39" customHeight="1">
      <c r="A13" s="302"/>
      <c r="B13" s="1206" t="s">
        <v>422</v>
      </c>
      <c r="C13" s="1206"/>
      <c r="D13" s="1206"/>
      <c r="E13" s="1206"/>
      <c r="F13" s="1206"/>
      <c r="G13" s="1206"/>
      <c r="H13" s="305"/>
      <c r="I13" s="2"/>
    </row>
    <row r="14" spans="1:12">
      <c r="A14" s="302"/>
      <c r="B14" s="302"/>
      <c r="C14" s="334"/>
      <c r="D14" s="334"/>
      <c r="E14" s="334"/>
      <c r="F14" s="302"/>
      <c r="G14" s="302"/>
      <c r="H14" s="302"/>
    </row>
    <row r="15" spans="1:12">
      <c r="B15" s="57"/>
    </row>
    <row r="22" spans="2:2">
      <c r="B22" s="57"/>
    </row>
    <row r="25" spans="2:2">
      <c r="B25" s="58"/>
    </row>
    <row r="33" spans="2:2">
      <c r="B33" s="58"/>
    </row>
    <row r="40" spans="2:2">
      <c r="B40" s="25"/>
    </row>
  </sheetData>
  <sheetProtection password="CF4C" sheet="1" objects="1" scenarios="1"/>
  <mergeCells count="6">
    <mergeCell ref="B13:G13"/>
    <mergeCell ref="B2:G2"/>
    <mergeCell ref="B3:B4"/>
    <mergeCell ref="C3:C4"/>
    <mergeCell ref="D3:F3"/>
    <mergeCell ref="G3:G4"/>
  </mergeCells>
  <printOptions horizontalCentered="1"/>
  <pageMargins left="0.19685039370078741" right="0.19685039370078741" top="0.59055118110236227" bottom="0.59055118110236227" header="0.39370078740157483" footer="0.39370078740157483"/>
  <pageSetup paperSize="124" scale="95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tabColor theme="3" tint="-0.249977111117893"/>
  </sheetPr>
  <dimension ref="A1:L41"/>
  <sheetViews>
    <sheetView workbookViewId="0"/>
  </sheetViews>
  <sheetFormatPr baseColWidth="10" defaultRowHeight="11.25"/>
  <cols>
    <col min="1" max="1" width="2.7109375" style="3" customWidth="1"/>
    <col min="2" max="2" width="12.7109375" style="3" customWidth="1"/>
    <col min="3" max="7" width="14.7109375" style="3" customWidth="1"/>
    <col min="8" max="8" width="2.7109375" style="3" customWidth="1"/>
    <col min="9" max="9" width="14.28515625" style="3" bestFit="1" customWidth="1"/>
    <col min="10" max="10" width="11.42578125" style="3"/>
    <col min="11" max="11" width="6.85546875" style="3" customWidth="1"/>
    <col min="12" max="16384" width="11.42578125" style="3"/>
  </cols>
  <sheetData>
    <row r="1" spans="1:12" s="519" customFormat="1" ht="12" customHeight="1" thickBot="1">
      <c r="A1" s="516"/>
      <c r="B1" s="517"/>
      <c r="C1" s="518"/>
      <c r="D1" s="518"/>
      <c r="E1" s="518"/>
      <c r="F1" s="518"/>
      <c r="G1" s="518"/>
      <c r="H1" s="516"/>
    </row>
    <row r="2" spans="1:12" ht="27" customHeight="1" thickBot="1">
      <c r="A2" s="308"/>
      <c r="B2" s="1190" t="s">
        <v>438</v>
      </c>
      <c r="C2" s="1191"/>
      <c r="D2" s="1191"/>
      <c r="E2" s="1191"/>
      <c r="F2" s="1191"/>
      <c r="G2" s="1192"/>
      <c r="H2" s="308"/>
    </row>
    <row r="3" spans="1:12" ht="24" customHeight="1" thickBot="1">
      <c r="A3" s="308"/>
      <c r="B3" s="1193" t="s">
        <v>77</v>
      </c>
      <c r="C3" s="1193" t="s">
        <v>94</v>
      </c>
      <c r="D3" s="1207" t="s">
        <v>95</v>
      </c>
      <c r="E3" s="1208"/>
      <c r="F3" s="1209"/>
      <c r="G3" s="1210" t="s">
        <v>427</v>
      </c>
      <c r="H3" s="308"/>
    </row>
    <row r="4" spans="1:12" ht="24" customHeight="1" thickBot="1">
      <c r="A4" s="308"/>
      <c r="B4" s="1194"/>
      <c r="C4" s="1194"/>
      <c r="D4" s="664" t="s">
        <v>45</v>
      </c>
      <c r="E4" s="664" t="s">
        <v>46</v>
      </c>
      <c r="F4" s="664" t="s">
        <v>96</v>
      </c>
      <c r="G4" s="1210"/>
      <c r="H4" s="308"/>
    </row>
    <row r="5" spans="1:12" ht="18" customHeight="1" thickBot="1">
      <c r="A5" s="308"/>
      <c r="B5" s="333">
        <v>1990</v>
      </c>
      <c r="C5" s="631">
        <v>23.134974</v>
      </c>
      <c r="D5" s="631">
        <v>11.850759</v>
      </c>
      <c r="E5" s="631">
        <v>11.284215</v>
      </c>
      <c r="F5" s="631"/>
      <c r="G5" s="631">
        <v>51.224431892596897</v>
      </c>
      <c r="H5" s="308"/>
    </row>
    <row r="6" spans="1:12" ht="18" customHeight="1" thickBot="1">
      <c r="A6" s="308"/>
      <c r="B6" s="572">
        <v>1995</v>
      </c>
      <c r="C6" s="632">
        <v>24.033539000000001</v>
      </c>
      <c r="D6" s="632">
        <v>14.755267</v>
      </c>
      <c r="E6" s="632">
        <v>9.2782720000000012</v>
      </c>
      <c r="F6" s="632">
        <v>2.9045079999999999</v>
      </c>
      <c r="G6" s="632">
        <v>61.394482934868641</v>
      </c>
      <c r="H6" s="308"/>
      <c r="J6" s="520"/>
    </row>
    <row r="7" spans="1:12" ht="18" customHeight="1" thickBot="1">
      <c r="A7" s="308"/>
      <c r="B7" s="333">
        <v>2000</v>
      </c>
      <c r="C7" s="631">
        <v>24.231590000000001</v>
      </c>
      <c r="D7" s="631">
        <v>16.466341</v>
      </c>
      <c r="E7" s="631">
        <v>7.7652490000000007</v>
      </c>
      <c r="F7" s="631">
        <v>1.711074</v>
      </c>
      <c r="G7" s="631">
        <v>67.954026128702239</v>
      </c>
      <c r="H7" s="308"/>
      <c r="J7" s="520"/>
    </row>
    <row r="8" spans="1:12" ht="18" customHeight="1" thickBot="1">
      <c r="A8" s="308"/>
      <c r="B8" s="572">
        <v>2005</v>
      </c>
      <c r="C8" s="632">
        <v>23.934885000000001</v>
      </c>
      <c r="D8" s="632">
        <v>16.913716000000001</v>
      </c>
      <c r="E8" s="632">
        <v>7.0211690000000004</v>
      </c>
      <c r="F8" s="632">
        <v>0.44737500000000097</v>
      </c>
      <c r="G8" s="632">
        <v>70.665541112898595</v>
      </c>
      <c r="H8" s="308"/>
      <c r="J8" s="520"/>
    </row>
    <row r="9" spans="1:12" ht="18" customHeight="1" thickBot="1">
      <c r="A9" s="308"/>
      <c r="B9" s="333">
        <v>2010</v>
      </c>
      <c r="C9" s="631">
        <v>25.834979000000001</v>
      </c>
      <c r="D9" s="631">
        <v>19.554527</v>
      </c>
      <c r="E9" s="631">
        <v>6.2804520000000004</v>
      </c>
      <c r="F9" s="631">
        <v>2.7</v>
      </c>
      <c r="G9" s="631">
        <v>75.690121520903887</v>
      </c>
      <c r="H9" s="308"/>
      <c r="I9" s="525"/>
      <c r="J9" s="520"/>
    </row>
    <row r="10" spans="1:12" ht="18" customHeight="1" thickBot="1">
      <c r="A10" s="308"/>
      <c r="B10" s="572" t="s">
        <v>165</v>
      </c>
      <c r="C10" s="632">
        <v>25.9</v>
      </c>
      <c r="D10" s="632">
        <v>19.995523507153983</v>
      </c>
      <c r="E10" s="632">
        <v>5.9044764928460154</v>
      </c>
      <c r="F10" s="632">
        <v>0.44099650715398298</v>
      </c>
      <c r="G10" s="632">
        <v>77.202793463915</v>
      </c>
      <c r="H10" s="308"/>
      <c r="I10" s="525"/>
      <c r="J10" s="520"/>
    </row>
    <row r="11" spans="1:12" ht="18" customHeight="1" thickBot="1">
      <c r="A11" s="308"/>
      <c r="B11" s="333" t="s">
        <v>244</v>
      </c>
      <c r="C11" s="631">
        <v>26.002574140870408</v>
      </c>
      <c r="D11" s="631">
        <v>20.477704850842517</v>
      </c>
      <c r="E11" s="631">
        <v>5.5248692900278904</v>
      </c>
      <c r="F11" s="631">
        <v>0.48218134368853427</v>
      </c>
      <c r="G11" s="631">
        <v>78.75260633775487</v>
      </c>
      <c r="H11" s="308"/>
      <c r="I11" s="525"/>
      <c r="J11" s="520"/>
    </row>
    <row r="12" spans="1:12" ht="18" customHeight="1" thickBot="1">
      <c r="A12" s="308"/>
      <c r="B12" s="665" t="s">
        <v>293</v>
      </c>
      <c r="C12" s="661">
        <v>26.094706831325254</v>
      </c>
      <c r="D12" s="661">
        <v>20.94429120426576</v>
      </c>
      <c r="E12" s="661">
        <v>5.1504156270594947</v>
      </c>
      <c r="F12" s="661">
        <v>0.4</v>
      </c>
      <c r="G12" s="661">
        <v>80.262603981905229</v>
      </c>
      <c r="H12" s="308"/>
      <c r="I12" s="525"/>
      <c r="J12" s="521"/>
      <c r="K12" s="521"/>
      <c r="L12" s="521"/>
    </row>
    <row r="13" spans="1:12" ht="39" customHeight="1">
      <c r="A13" s="308"/>
      <c r="B13" s="1206" t="s">
        <v>421</v>
      </c>
      <c r="C13" s="1206"/>
      <c r="D13" s="1206"/>
      <c r="E13" s="1206"/>
      <c r="F13" s="1206"/>
      <c r="G13" s="1206"/>
      <c r="H13" s="308"/>
    </row>
    <row r="14" spans="1:12">
      <c r="A14" s="308"/>
      <c r="B14" s="335"/>
      <c r="C14" s="336"/>
      <c r="D14" s="336"/>
      <c r="E14" s="336"/>
      <c r="F14" s="336"/>
      <c r="G14" s="336"/>
      <c r="H14" s="336"/>
      <c r="I14" s="14"/>
      <c r="J14" s="14"/>
    </row>
    <row r="15" spans="1:12">
      <c r="B15" s="15"/>
      <c r="C15" s="14"/>
      <c r="D15" s="14"/>
      <c r="E15" s="14"/>
      <c r="F15" s="14"/>
      <c r="G15" s="14"/>
      <c r="H15" s="14"/>
      <c r="I15" s="14"/>
      <c r="J15" s="14"/>
    </row>
    <row r="16" spans="1:12">
      <c r="B16" s="522"/>
      <c r="C16" s="14"/>
      <c r="D16" s="14"/>
      <c r="E16" s="14"/>
      <c r="F16" s="14"/>
      <c r="G16" s="14"/>
      <c r="H16" s="14"/>
      <c r="I16" s="14"/>
      <c r="J16" s="14"/>
    </row>
    <row r="17" spans="2:10">
      <c r="C17" s="14"/>
      <c r="D17" s="14"/>
      <c r="E17" s="14"/>
      <c r="F17" s="14"/>
      <c r="G17" s="14"/>
      <c r="H17" s="14"/>
      <c r="I17" s="14"/>
      <c r="J17" s="14"/>
    </row>
    <row r="18" spans="2:10">
      <c r="C18" s="14"/>
      <c r="D18" s="14"/>
      <c r="E18" s="14"/>
      <c r="F18" s="14"/>
      <c r="G18" s="14"/>
      <c r="H18" s="14"/>
      <c r="I18" s="14"/>
      <c r="J18" s="14"/>
    </row>
    <row r="19" spans="2:10">
      <c r="C19" s="14"/>
      <c r="D19" s="14"/>
      <c r="E19" s="14"/>
      <c r="F19" s="14"/>
      <c r="G19" s="14"/>
      <c r="H19" s="14"/>
      <c r="I19" s="14"/>
      <c r="J19" s="14"/>
    </row>
    <row r="23" spans="2:10">
      <c r="B23" s="522"/>
    </row>
    <row r="26" spans="2:10">
      <c r="B26" s="523"/>
    </row>
    <row r="34" spans="2:2">
      <c r="B34" s="523"/>
    </row>
    <row r="41" spans="2:2">
      <c r="B41" s="524"/>
    </row>
  </sheetData>
  <sheetProtection password="CF4C" sheet="1" objects="1" scenarios="1"/>
  <mergeCells count="6">
    <mergeCell ref="B13:G13"/>
    <mergeCell ref="B2:G2"/>
    <mergeCell ref="B3:B4"/>
    <mergeCell ref="C3:C4"/>
    <mergeCell ref="D3:F3"/>
    <mergeCell ref="G3:G4"/>
  </mergeCells>
  <printOptions horizontalCentered="1"/>
  <pageMargins left="0.19685039370078741" right="0.19685039370078741" top="0.59055118110236227" bottom="0.59055118110236227" header="0.39370078740157483" footer="0.39370078740157483"/>
  <pageSetup paperSize="124" scale="95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tabColor rgb="FFFFC000"/>
  </sheetPr>
  <dimension ref="B1:M26"/>
  <sheetViews>
    <sheetView workbookViewId="0">
      <selection activeCell="B24" sqref="B24"/>
    </sheetView>
  </sheetViews>
  <sheetFormatPr baseColWidth="10" defaultRowHeight="12.75"/>
  <cols>
    <col min="1" max="1" width="2.7109375" style="38" customWidth="1"/>
    <col min="2" max="10" width="12.5703125" style="38" customWidth="1"/>
    <col min="11" max="11" width="12" style="38" bestFit="1" customWidth="1"/>
    <col min="12" max="12" width="14" style="38" bestFit="1" customWidth="1"/>
    <col min="13" max="13" width="2.7109375" style="38" customWidth="1"/>
    <col min="14" max="14" width="14" style="38" bestFit="1" customWidth="1"/>
    <col min="15" max="15" width="7.85546875" style="38" bestFit="1" customWidth="1"/>
    <col min="16" max="16" width="6.85546875" style="38" bestFit="1" customWidth="1"/>
    <col min="17" max="17" width="13" style="38" bestFit="1" customWidth="1"/>
    <col min="18" max="16384" width="11.42578125" style="38"/>
  </cols>
  <sheetData>
    <row r="1" spans="2:13" ht="13.5" thickBot="1"/>
    <row r="2" spans="2:13" ht="42" customHeight="1" thickTop="1" thickBot="1">
      <c r="B2" s="1089" t="s">
        <v>492</v>
      </c>
      <c r="C2" s="1090"/>
      <c r="D2" s="1090"/>
      <c r="E2" s="1090"/>
      <c r="F2" s="1090"/>
      <c r="G2" s="1090"/>
      <c r="H2" s="1090"/>
      <c r="I2" s="1090"/>
      <c r="J2" s="1090"/>
      <c r="K2" s="1090"/>
      <c r="L2" s="1091"/>
      <c r="M2" s="209"/>
    </row>
    <row r="3" spans="2:13" ht="20.100000000000001" customHeight="1" thickTop="1">
      <c r="B3" s="787"/>
      <c r="C3" s="231"/>
      <c r="D3" s="231"/>
      <c r="E3" s="231"/>
      <c r="F3" s="231"/>
      <c r="G3" s="231"/>
      <c r="H3" s="231"/>
      <c r="I3" s="231"/>
      <c r="J3" s="231"/>
      <c r="K3" s="231"/>
      <c r="L3" s="788"/>
    </row>
    <row r="4" spans="2:13" ht="20.100000000000001" customHeight="1">
      <c r="B4" s="787"/>
      <c r="C4" s="231"/>
      <c r="D4" s="231"/>
      <c r="E4" s="231"/>
      <c r="F4" s="231"/>
      <c r="G4" s="231"/>
      <c r="H4" s="231"/>
      <c r="I4" s="231"/>
      <c r="J4" s="231"/>
      <c r="K4" s="231"/>
      <c r="L4" s="788"/>
    </row>
    <row r="5" spans="2:13" ht="20.100000000000001" customHeight="1">
      <c r="B5" s="787"/>
      <c r="C5" s="231"/>
      <c r="D5" s="231"/>
      <c r="E5" s="231"/>
      <c r="F5" s="231"/>
      <c r="G5" s="231"/>
      <c r="H5" s="231"/>
      <c r="I5" s="231"/>
      <c r="J5" s="231"/>
      <c r="K5" s="231"/>
      <c r="L5" s="788"/>
    </row>
    <row r="6" spans="2:13" ht="20.100000000000001" customHeight="1">
      <c r="B6" s="787"/>
      <c r="C6" s="231"/>
      <c r="D6" s="231"/>
      <c r="E6" s="231"/>
      <c r="F6" s="231"/>
      <c r="G6" s="231"/>
      <c r="H6" s="231"/>
      <c r="I6" s="231"/>
      <c r="J6" s="231"/>
      <c r="K6" s="231"/>
      <c r="L6" s="788"/>
    </row>
    <row r="7" spans="2:13" ht="20.100000000000001" customHeight="1">
      <c r="B7" s="787"/>
      <c r="C7" s="231"/>
      <c r="D7" s="231"/>
      <c r="E7" s="231"/>
      <c r="F7" s="231"/>
      <c r="G7" s="231"/>
      <c r="H7" s="231"/>
      <c r="I7" s="231"/>
      <c r="J7" s="231"/>
      <c r="K7" s="231"/>
      <c r="L7" s="788"/>
    </row>
    <row r="8" spans="2:13" ht="20.100000000000001" customHeight="1">
      <c r="B8" s="787"/>
      <c r="C8" s="231"/>
      <c r="D8" s="231"/>
      <c r="E8" s="231"/>
      <c r="F8" s="231"/>
      <c r="G8" s="231"/>
      <c r="H8" s="231"/>
      <c r="I8" s="231"/>
      <c r="J8" s="231"/>
      <c r="K8" s="231"/>
      <c r="L8" s="788"/>
    </row>
    <row r="9" spans="2:13" ht="20.100000000000001" customHeight="1">
      <c r="B9" s="787"/>
      <c r="C9" s="231"/>
      <c r="D9" s="231"/>
      <c r="E9" s="231"/>
      <c r="F9" s="231"/>
      <c r="G9" s="231"/>
      <c r="H9" s="231"/>
      <c r="I9" s="231"/>
      <c r="J9" s="231"/>
      <c r="K9" s="231"/>
      <c r="L9" s="788"/>
    </row>
    <row r="10" spans="2:13" ht="20.100000000000001" customHeight="1">
      <c r="B10" s="787"/>
      <c r="C10" s="231"/>
      <c r="D10" s="231"/>
      <c r="E10" s="231"/>
      <c r="F10" s="231"/>
      <c r="G10" s="231"/>
      <c r="H10" s="231"/>
      <c r="I10" s="231"/>
      <c r="J10" s="231"/>
      <c r="K10" s="231"/>
      <c r="L10" s="788"/>
    </row>
    <row r="11" spans="2:13" ht="20.100000000000001" customHeight="1">
      <c r="B11" s="787"/>
      <c r="C11" s="231"/>
      <c r="D11" s="231"/>
      <c r="E11" s="231"/>
      <c r="F11" s="231"/>
      <c r="G11" s="231"/>
      <c r="H11" s="231"/>
      <c r="I11" s="231"/>
      <c r="J11" s="231"/>
      <c r="K11" s="231"/>
      <c r="L11" s="788"/>
    </row>
    <row r="12" spans="2:13" ht="20.100000000000001" customHeight="1">
      <c r="B12" s="787"/>
      <c r="C12" s="231"/>
      <c r="D12" s="231"/>
      <c r="E12" s="231"/>
      <c r="F12" s="231"/>
      <c r="G12" s="231"/>
      <c r="H12" s="231"/>
      <c r="I12" s="231"/>
      <c r="J12" s="231"/>
      <c r="K12" s="231"/>
      <c r="L12" s="788"/>
    </row>
    <row r="13" spans="2:13" ht="20.100000000000001" customHeight="1">
      <c r="B13" s="787"/>
      <c r="C13" s="231"/>
      <c r="D13" s="231"/>
      <c r="E13" s="231"/>
      <c r="F13" s="231"/>
      <c r="G13" s="231"/>
      <c r="H13" s="231"/>
      <c r="I13" s="231"/>
      <c r="J13" s="231"/>
      <c r="K13" s="231"/>
      <c r="L13" s="788"/>
    </row>
    <row r="14" spans="2:13" ht="20.100000000000001" customHeight="1">
      <c r="B14" s="787"/>
      <c r="C14" s="231"/>
      <c r="D14" s="231"/>
      <c r="E14" s="231"/>
      <c r="F14" s="231"/>
      <c r="G14" s="231"/>
      <c r="H14" s="231"/>
      <c r="I14" s="231"/>
      <c r="J14" s="231"/>
      <c r="K14" s="231"/>
      <c r="L14" s="788"/>
    </row>
    <row r="15" spans="2:13" ht="20.100000000000001" customHeight="1">
      <c r="B15" s="787"/>
      <c r="C15" s="786"/>
      <c r="D15" s="231"/>
      <c r="E15" s="231"/>
      <c r="F15" s="231"/>
      <c r="G15" s="231"/>
      <c r="H15" s="231"/>
      <c r="I15" s="231"/>
      <c r="J15" s="231"/>
      <c r="K15" s="231"/>
      <c r="L15" s="788"/>
    </row>
    <row r="16" spans="2:13" ht="20.100000000000001" customHeight="1">
      <c r="B16" s="787"/>
      <c r="C16" s="231"/>
      <c r="D16" s="231"/>
      <c r="E16" s="231"/>
      <c r="F16" s="231"/>
      <c r="G16" s="231"/>
      <c r="H16" s="231"/>
      <c r="I16" s="231"/>
      <c r="J16" s="231"/>
      <c r="K16" s="231"/>
      <c r="L16" s="788"/>
    </row>
    <row r="17" spans="2:13" ht="20.100000000000001" customHeight="1">
      <c r="B17" s="787"/>
      <c r="C17" s="231"/>
      <c r="D17" s="231"/>
      <c r="E17" s="231"/>
      <c r="F17" s="231"/>
      <c r="G17" s="231"/>
      <c r="H17" s="231"/>
      <c r="I17" s="231"/>
      <c r="J17" s="231"/>
      <c r="K17" s="231"/>
      <c r="L17" s="788"/>
    </row>
    <row r="18" spans="2:13" ht="20.100000000000001" customHeight="1">
      <c r="B18" s="787"/>
      <c r="C18" s="231"/>
      <c r="D18" s="231"/>
      <c r="E18" s="231"/>
      <c r="F18" s="231"/>
      <c r="G18" s="231"/>
      <c r="H18" s="231"/>
      <c r="I18" s="231"/>
      <c r="J18" s="231"/>
      <c r="K18" s="231"/>
      <c r="L18" s="788"/>
    </row>
    <row r="19" spans="2:13" ht="20.100000000000001" customHeight="1">
      <c r="B19" s="787"/>
      <c r="C19" s="231"/>
      <c r="D19" s="231"/>
      <c r="E19" s="231"/>
      <c r="F19" s="231"/>
      <c r="G19" s="231"/>
      <c r="H19" s="231"/>
      <c r="I19" s="231"/>
      <c r="J19" s="231"/>
      <c r="K19" s="231"/>
      <c r="L19" s="788"/>
    </row>
    <row r="20" spans="2:13" ht="20.100000000000001" customHeight="1" thickBot="1">
      <c r="B20" s="789"/>
      <c r="C20" s="790"/>
      <c r="D20" s="790"/>
      <c r="E20" s="790"/>
      <c r="F20" s="790"/>
      <c r="G20" s="790"/>
      <c r="H20" s="790"/>
      <c r="I20" s="790"/>
      <c r="J20" s="790"/>
      <c r="K20" s="790"/>
      <c r="L20" s="791"/>
    </row>
    <row r="21" spans="2:13" ht="24.75" customHeight="1" thickTop="1">
      <c r="B21" s="1094" t="s">
        <v>528</v>
      </c>
      <c r="C21" s="1095"/>
      <c r="D21" s="1095"/>
      <c r="E21" s="1095"/>
      <c r="F21" s="1095"/>
      <c r="G21" s="1095"/>
      <c r="H21" s="1095"/>
      <c r="I21" s="1095"/>
      <c r="J21" s="1095"/>
      <c r="K21" s="1095"/>
      <c r="L21" s="1095"/>
      <c r="M21" s="210"/>
    </row>
    <row r="22" spans="2:13" ht="17.25" customHeight="1">
      <c r="B22" s="1092"/>
      <c r="C22" s="1093"/>
      <c r="D22" s="1093"/>
      <c r="E22" s="1093"/>
      <c r="F22" s="1093"/>
      <c r="G22" s="1093"/>
      <c r="H22" s="1093"/>
      <c r="I22" s="1093"/>
      <c r="J22" s="1093"/>
      <c r="K22" s="1093"/>
      <c r="L22" s="1093"/>
      <c r="M22" s="211"/>
    </row>
    <row r="26" spans="2:13" ht="23.25">
      <c r="M26" s="39"/>
    </row>
  </sheetData>
  <sheetProtection password="CF4C" sheet="1" objects="1" scenarios="1"/>
  <mergeCells count="3">
    <mergeCell ref="B2:L2"/>
    <mergeCell ref="B22:L22"/>
    <mergeCell ref="B21:L21"/>
  </mergeCells>
  <printOptions horizontalCentered="1"/>
  <pageMargins left="0.19685039370078741" right="0.19685039370078741" top="0.39370078740157483" bottom="0.39370078740157483" header="0" footer="0.39370078740157483"/>
  <pageSetup scale="80" orientation="landscape" r:id="rId1"/>
  <headerFooter scaleWithDoc="0"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codeName="Hoja33">
    <tabColor theme="1" tint="4.9989318521683403E-2"/>
  </sheetPr>
  <dimension ref="A1:AZ79"/>
  <sheetViews>
    <sheetView workbookViewId="0">
      <selection activeCell="D40" sqref="D40"/>
    </sheetView>
  </sheetViews>
  <sheetFormatPr baseColWidth="10" defaultColWidth="11.42578125" defaultRowHeight="12.75"/>
  <cols>
    <col min="1" max="1" width="2.7109375" style="69" customWidth="1"/>
    <col min="2" max="2" width="24.7109375" style="69" customWidth="1"/>
    <col min="3" max="8" width="6.7109375" style="69" customWidth="1"/>
    <col min="9" max="16" width="5.7109375" style="69" hidden="1" customWidth="1"/>
    <col min="17" max="26" width="6.7109375" style="69" customWidth="1"/>
    <col min="27" max="27" width="2.7109375" style="69" customWidth="1"/>
    <col min="28" max="28" width="24.7109375" style="69" customWidth="1"/>
    <col min="29" max="34" width="6.7109375" style="69" customWidth="1"/>
    <col min="35" max="35" width="6.7109375" style="69" hidden="1" customWidth="1"/>
    <col min="36" max="36" width="7" style="69" hidden="1" customWidth="1"/>
    <col min="37" max="37" width="7.5703125" style="69" hidden="1" customWidth="1"/>
    <col min="38" max="39" width="7.7109375" style="69" hidden="1" customWidth="1"/>
    <col min="40" max="40" width="6.85546875" style="69" hidden="1" customWidth="1"/>
    <col min="41" max="41" width="6.7109375" style="69" hidden="1" customWidth="1"/>
    <col min="42" max="42" width="7.7109375" style="69" hidden="1" customWidth="1"/>
    <col min="43" max="52" width="6.7109375" style="69" customWidth="1"/>
    <col min="53" max="16384" width="11.42578125" style="83"/>
  </cols>
  <sheetData>
    <row r="1" spans="1:52" s="4" customFormat="1" ht="12" customHeight="1" thickBot="1">
      <c r="A1" s="302"/>
      <c r="B1" s="338"/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338"/>
      <c r="R1" s="338"/>
      <c r="S1" s="338"/>
      <c r="T1" s="338"/>
      <c r="U1" s="338"/>
      <c r="V1" s="338"/>
      <c r="W1" s="338"/>
      <c r="X1" s="338"/>
      <c r="Y1" s="338"/>
      <c r="Z1" s="338"/>
      <c r="AA1" s="339"/>
      <c r="AB1" s="338"/>
      <c r="AC1" s="338"/>
      <c r="AD1" s="338"/>
      <c r="AE1" s="338"/>
      <c r="AF1" s="338"/>
      <c r="AG1" s="338"/>
      <c r="AH1" s="338"/>
      <c r="AI1" s="338"/>
      <c r="AJ1" s="338"/>
      <c r="AK1" s="338"/>
      <c r="AL1" s="338"/>
      <c r="AM1" s="338"/>
      <c r="AN1" s="338"/>
      <c r="AO1" s="338"/>
      <c r="AP1" s="338"/>
      <c r="AQ1" s="338"/>
      <c r="AR1" s="338"/>
      <c r="AS1" s="338"/>
      <c r="AT1" s="338"/>
      <c r="AU1" s="338"/>
      <c r="AV1" s="338"/>
      <c r="AW1" s="338"/>
      <c r="AX1" s="338"/>
      <c r="AY1" s="338"/>
      <c r="AZ1" s="338"/>
    </row>
    <row r="2" spans="1:52" ht="33" customHeight="1" thickBot="1">
      <c r="A2" s="340"/>
      <c r="B2" s="1215" t="s">
        <v>439</v>
      </c>
      <c r="C2" s="1216"/>
      <c r="D2" s="1216"/>
      <c r="E2" s="1216"/>
      <c r="F2" s="1216"/>
      <c r="G2" s="1216"/>
      <c r="H2" s="1216"/>
      <c r="I2" s="1216"/>
      <c r="J2" s="1216"/>
      <c r="K2" s="1216"/>
      <c r="L2" s="1216"/>
      <c r="M2" s="1216"/>
      <c r="N2" s="1216"/>
      <c r="O2" s="1216"/>
      <c r="P2" s="1216"/>
      <c r="Q2" s="1216"/>
      <c r="R2" s="1216"/>
      <c r="S2" s="1216"/>
      <c r="T2" s="1216"/>
      <c r="U2" s="1216"/>
      <c r="V2" s="1216"/>
      <c r="W2" s="1216"/>
      <c r="X2" s="1216"/>
      <c r="Y2" s="1216"/>
      <c r="Z2" s="1217"/>
      <c r="AA2" s="341"/>
      <c r="AB2" s="1218" t="s">
        <v>440</v>
      </c>
      <c r="AC2" s="1219"/>
      <c r="AD2" s="1219"/>
      <c r="AE2" s="1219"/>
      <c r="AF2" s="1219"/>
      <c r="AG2" s="1219"/>
      <c r="AH2" s="1219"/>
      <c r="AI2" s="1219"/>
      <c r="AJ2" s="1219"/>
      <c r="AK2" s="1219"/>
      <c r="AL2" s="1219"/>
      <c r="AM2" s="1219"/>
      <c r="AN2" s="1219"/>
      <c r="AO2" s="1219"/>
      <c r="AP2" s="1219"/>
      <c r="AQ2" s="1219"/>
      <c r="AR2" s="1219"/>
      <c r="AS2" s="1219"/>
      <c r="AT2" s="1219"/>
      <c r="AU2" s="1219"/>
      <c r="AV2" s="1219"/>
      <c r="AW2" s="1219"/>
      <c r="AX2" s="1219"/>
      <c r="AY2" s="1219"/>
      <c r="AZ2" s="1220"/>
    </row>
    <row r="3" spans="1:52" ht="15" customHeight="1" thickBot="1">
      <c r="A3" s="340"/>
      <c r="B3" s="1229" t="s">
        <v>72</v>
      </c>
      <c r="C3" s="1224">
        <v>1990</v>
      </c>
      <c r="D3" s="1225"/>
      <c r="E3" s="1222">
        <v>1995</v>
      </c>
      <c r="F3" s="1222"/>
      <c r="G3" s="1222">
        <v>2000</v>
      </c>
      <c r="H3" s="1222"/>
      <c r="I3" s="1222">
        <v>2001</v>
      </c>
      <c r="J3" s="1222"/>
      <c r="K3" s="1222">
        <v>2002</v>
      </c>
      <c r="L3" s="1222"/>
      <c r="M3" s="1222">
        <v>2003</v>
      </c>
      <c r="N3" s="1222"/>
      <c r="O3" s="1222">
        <v>2004</v>
      </c>
      <c r="P3" s="1222"/>
      <c r="Q3" s="1222">
        <v>2005</v>
      </c>
      <c r="R3" s="1222"/>
      <c r="S3" s="1222">
        <v>2010</v>
      </c>
      <c r="T3" s="1222"/>
      <c r="U3" s="1222" t="s">
        <v>165</v>
      </c>
      <c r="V3" s="1222"/>
      <c r="W3" s="1222" t="s">
        <v>244</v>
      </c>
      <c r="X3" s="1222"/>
      <c r="Y3" s="1222" t="s">
        <v>293</v>
      </c>
      <c r="Z3" s="1222"/>
      <c r="AA3" s="342"/>
      <c r="AB3" s="1221" t="s">
        <v>72</v>
      </c>
      <c r="AC3" s="1227">
        <v>1990</v>
      </c>
      <c r="AD3" s="1228"/>
      <c r="AE3" s="1223">
        <v>1995</v>
      </c>
      <c r="AF3" s="1223"/>
      <c r="AG3" s="1223">
        <v>2000</v>
      </c>
      <c r="AH3" s="1223"/>
      <c r="AI3" s="1223">
        <v>2001</v>
      </c>
      <c r="AJ3" s="1223"/>
      <c r="AK3" s="1223">
        <v>2002</v>
      </c>
      <c r="AL3" s="1223"/>
      <c r="AM3" s="1223">
        <v>2003</v>
      </c>
      <c r="AN3" s="1223"/>
      <c r="AO3" s="1223">
        <v>2004</v>
      </c>
      <c r="AP3" s="1223"/>
      <c r="AQ3" s="1223">
        <v>2005</v>
      </c>
      <c r="AR3" s="1223"/>
      <c r="AS3" s="1223">
        <v>2010</v>
      </c>
      <c r="AT3" s="1223"/>
      <c r="AU3" s="1223" t="s">
        <v>165</v>
      </c>
      <c r="AV3" s="1223"/>
      <c r="AW3" s="1223" t="s">
        <v>244</v>
      </c>
      <c r="AX3" s="1223"/>
      <c r="AY3" s="1223" t="s">
        <v>293</v>
      </c>
      <c r="AZ3" s="1223"/>
    </row>
    <row r="4" spans="1:52" ht="45.75" customHeight="1" thickBot="1">
      <c r="A4" s="340"/>
      <c r="B4" s="1230"/>
      <c r="C4" s="559" t="s">
        <v>45</v>
      </c>
      <c r="D4" s="559" t="s">
        <v>46</v>
      </c>
      <c r="E4" s="559" t="s">
        <v>45</v>
      </c>
      <c r="F4" s="559" t="s">
        <v>46</v>
      </c>
      <c r="G4" s="559" t="s">
        <v>45</v>
      </c>
      <c r="H4" s="559" t="s">
        <v>46</v>
      </c>
      <c r="I4" s="559" t="s">
        <v>45</v>
      </c>
      <c r="J4" s="559" t="s">
        <v>46</v>
      </c>
      <c r="K4" s="559" t="s">
        <v>45</v>
      </c>
      <c r="L4" s="559" t="s">
        <v>46</v>
      </c>
      <c r="M4" s="559" t="s">
        <v>45</v>
      </c>
      <c r="N4" s="559" t="s">
        <v>46</v>
      </c>
      <c r="O4" s="559" t="s">
        <v>45</v>
      </c>
      <c r="P4" s="559" t="s">
        <v>46</v>
      </c>
      <c r="Q4" s="559" t="s">
        <v>45</v>
      </c>
      <c r="R4" s="559" t="s">
        <v>46</v>
      </c>
      <c r="S4" s="559" t="s">
        <v>45</v>
      </c>
      <c r="T4" s="559" t="s">
        <v>46</v>
      </c>
      <c r="U4" s="559" t="s">
        <v>45</v>
      </c>
      <c r="V4" s="559" t="s">
        <v>46</v>
      </c>
      <c r="W4" s="559" t="s">
        <v>45</v>
      </c>
      <c r="X4" s="559" t="s">
        <v>46</v>
      </c>
      <c r="Y4" s="559" t="s">
        <v>45</v>
      </c>
      <c r="Z4" s="559" t="s">
        <v>46</v>
      </c>
      <c r="AA4" s="343"/>
      <c r="AB4" s="1221"/>
      <c r="AC4" s="557" t="s">
        <v>45</v>
      </c>
      <c r="AD4" s="557" t="s">
        <v>46</v>
      </c>
      <c r="AE4" s="557" t="s">
        <v>45</v>
      </c>
      <c r="AF4" s="557" t="s">
        <v>46</v>
      </c>
      <c r="AG4" s="557" t="s">
        <v>45</v>
      </c>
      <c r="AH4" s="557" t="s">
        <v>46</v>
      </c>
      <c r="AI4" s="557" t="s">
        <v>45</v>
      </c>
      <c r="AJ4" s="557" t="s">
        <v>46</v>
      </c>
      <c r="AK4" s="557" t="s">
        <v>45</v>
      </c>
      <c r="AL4" s="557" t="s">
        <v>46</v>
      </c>
      <c r="AM4" s="557" t="s">
        <v>45</v>
      </c>
      <c r="AN4" s="557" t="s">
        <v>46</v>
      </c>
      <c r="AO4" s="557" t="s">
        <v>45</v>
      </c>
      <c r="AP4" s="557" t="s">
        <v>46</v>
      </c>
      <c r="AQ4" s="557" t="s">
        <v>45</v>
      </c>
      <c r="AR4" s="557" t="s">
        <v>46</v>
      </c>
      <c r="AS4" s="557" t="s">
        <v>45</v>
      </c>
      <c r="AT4" s="557" t="s">
        <v>46</v>
      </c>
      <c r="AU4" s="557" t="s">
        <v>45</v>
      </c>
      <c r="AV4" s="557" t="s">
        <v>46</v>
      </c>
      <c r="AW4" s="557" t="s">
        <v>45</v>
      </c>
      <c r="AX4" s="557" t="s">
        <v>46</v>
      </c>
      <c r="AY4" s="557" t="s">
        <v>45</v>
      </c>
      <c r="AZ4" s="557" t="s">
        <v>46</v>
      </c>
    </row>
    <row r="5" spans="1:52" ht="10.5" customHeight="1" thickBot="1">
      <c r="A5" s="340"/>
      <c r="B5" s="344" t="s">
        <v>2</v>
      </c>
      <c r="C5" s="644">
        <v>95.487738999247071</v>
      </c>
      <c r="D5" s="644">
        <v>4.5122610007529289</v>
      </c>
      <c r="E5" s="644">
        <v>97.967684590050183</v>
      </c>
      <c r="F5" s="644">
        <v>2.0323154099498169</v>
      </c>
      <c r="G5" s="644">
        <v>97.9</v>
      </c>
      <c r="H5" s="644">
        <v>2.0999999999999943</v>
      </c>
      <c r="I5" s="644">
        <v>99.1</v>
      </c>
      <c r="J5" s="644">
        <v>0.90000000000000568</v>
      </c>
      <c r="K5" s="644">
        <v>98.8</v>
      </c>
      <c r="L5" s="644">
        <v>1.2000000000000028</v>
      </c>
      <c r="M5" s="644">
        <v>99</v>
      </c>
      <c r="N5" s="644">
        <v>1</v>
      </c>
      <c r="O5" s="644">
        <v>98.809090271273419</v>
      </c>
      <c r="P5" s="644">
        <v>1.1909097287265817</v>
      </c>
      <c r="Q5" s="644">
        <v>97.8</v>
      </c>
      <c r="R5" s="644">
        <v>2.2000000000000002</v>
      </c>
      <c r="S5" s="644">
        <v>98.841967347860688</v>
      </c>
      <c r="T5" s="644">
        <v>1.1580326521393118</v>
      </c>
      <c r="U5" s="644">
        <v>98.463257186446469</v>
      </c>
      <c r="V5" s="644">
        <v>1.5367428135535306</v>
      </c>
      <c r="W5" s="644">
        <v>97.573886906987056</v>
      </c>
      <c r="X5" s="644">
        <v>2.426113093012944</v>
      </c>
      <c r="Y5" s="644">
        <v>98.924735768963984</v>
      </c>
      <c r="Z5" s="644">
        <v>1.0752642310360159</v>
      </c>
      <c r="AA5" s="345"/>
      <c r="AB5" s="601" t="s">
        <v>2</v>
      </c>
      <c r="AC5" s="646">
        <v>85.173299820024567</v>
      </c>
      <c r="AD5" s="646">
        <v>14.826700179975433</v>
      </c>
      <c r="AE5" s="646">
        <v>93.730754588920931</v>
      </c>
      <c r="AF5" s="646">
        <v>6.2692454110790692</v>
      </c>
      <c r="AG5" s="646">
        <v>94.5</v>
      </c>
      <c r="AH5" s="646">
        <v>5.5</v>
      </c>
      <c r="AI5" s="646">
        <v>94.4</v>
      </c>
      <c r="AJ5" s="646">
        <v>5.5999999999999943</v>
      </c>
      <c r="AK5" s="646">
        <v>94.5</v>
      </c>
      <c r="AL5" s="646">
        <v>5.5</v>
      </c>
      <c r="AM5" s="646">
        <v>94.8</v>
      </c>
      <c r="AN5" s="646">
        <v>5.2000000000000028</v>
      </c>
      <c r="AO5" s="646">
        <v>95.456901633509162</v>
      </c>
      <c r="AP5" s="646">
        <v>4.5430983664908391</v>
      </c>
      <c r="AQ5" s="646">
        <v>96.9</v>
      </c>
      <c r="AR5" s="646">
        <v>3.1</v>
      </c>
      <c r="AS5" s="646">
        <v>98.086333635337738</v>
      </c>
      <c r="AT5" s="646">
        <v>1.9136663646622623</v>
      </c>
      <c r="AU5" s="646">
        <v>98.212993220098383</v>
      </c>
      <c r="AV5" s="646">
        <v>1.7870067799016169</v>
      </c>
      <c r="AW5" s="646">
        <v>97.15425452848568</v>
      </c>
      <c r="AX5" s="646">
        <v>2.84574547151432</v>
      </c>
      <c r="AY5" s="646">
        <v>98.047139390864913</v>
      </c>
      <c r="AZ5" s="646">
        <v>1.9528606091350866</v>
      </c>
    </row>
    <row r="6" spans="1:52" ht="10.5" customHeight="1" thickBot="1">
      <c r="A6" s="340"/>
      <c r="B6" s="560" t="s">
        <v>3</v>
      </c>
      <c r="C6" s="645">
        <v>79.756406327864084</v>
      </c>
      <c r="D6" s="645">
        <v>20.243593672135916</v>
      </c>
      <c r="E6" s="645">
        <v>86.746249900329971</v>
      </c>
      <c r="F6" s="645">
        <v>13.253750099670029</v>
      </c>
      <c r="G6" s="645">
        <v>91.9</v>
      </c>
      <c r="H6" s="645">
        <v>8.0999999999999943</v>
      </c>
      <c r="I6" s="645">
        <v>94.7</v>
      </c>
      <c r="J6" s="645">
        <v>5.2999999999999972</v>
      </c>
      <c r="K6" s="645">
        <v>96.3</v>
      </c>
      <c r="L6" s="645">
        <v>3.7000000000000028</v>
      </c>
      <c r="M6" s="645">
        <v>96.3</v>
      </c>
      <c r="N6" s="645">
        <v>3.7000000000000028</v>
      </c>
      <c r="O6" s="645">
        <v>97.228057125869086</v>
      </c>
      <c r="P6" s="645">
        <v>2.7719428741309002</v>
      </c>
      <c r="Q6" s="645">
        <v>93.8</v>
      </c>
      <c r="R6" s="645">
        <v>6.2</v>
      </c>
      <c r="S6" s="645">
        <v>93.084916581634388</v>
      </c>
      <c r="T6" s="645">
        <v>6.9150834183656116</v>
      </c>
      <c r="U6" s="645">
        <v>95.908686965009736</v>
      </c>
      <c r="V6" s="645">
        <v>4.0913130349902644</v>
      </c>
      <c r="W6" s="645">
        <v>94.254727194478789</v>
      </c>
      <c r="X6" s="645">
        <v>5.7452728055212106</v>
      </c>
      <c r="Y6" s="645">
        <v>95.629091401238199</v>
      </c>
      <c r="Z6" s="645">
        <v>4.370908598761801</v>
      </c>
      <c r="AA6" s="345"/>
      <c r="AB6" s="602" t="s">
        <v>3</v>
      </c>
      <c r="AC6" s="647">
        <v>65.403322407213096</v>
      </c>
      <c r="AD6" s="647">
        <v>34.596677592786904</v>
      </c>
      <c r="AE6" s="647">
        <v>76.024763047940453</v>
      </c>
      <c r="AF6" s="647">
        <v>23.975236952059547</v>
      </c>
      <c r="AG6" s="647">
        <v>80.7</v>
      </c>
      <c r="AH6" s="647">
        <v>19.299999999999997</v>
      </c>
      <c r="AI6" s="647">
        <v>84.3</v>
      </c>
      <c r="AJ6" s="647">
        <v>15.700000000000003</v>
      </c>
      <c r="AK6" s="647">
        <v>84.8</v>
      </c>
      <c r="AL6" s="647">
        <v>15.200000000000003</v>
      </c>
      <c r="AM6" s="647">
        <v>85.3</v>
      </c>
      <c r="AN6" s="647">
        <v>14.700000000000003</v>
      </c>
      <c r="AO6" s="647">
        <v>90.170862506598752</v>
      </c>
      <c r="AP6" s="647">
        <v>9.8291374934012374</v>
      </c>
      <c r="AQ6" s="647">
        <v>88.9</v>
      </c>
      <c r="AR6" s="647">
        <v>11.1</v>
      </c>
      <c r="AS6" s="647">
        <v>93.084916581634388</v>
      </c>
      <c r="AT6" s="647">
        <v>6.9150834183656116</v>
      </c>
      <c r="AU6" s="647">
        <v>92.808980913484447</v>
      </c>
      <c r="AV6" s="647">
        <v>7.1910190865155528</v>
      </c>
      <c r="AW6" s="647">
        <v>91.097802336366129</v>
      </c>
      <c r="AX6" s="647">
        <v>8.9021976636338707</v>
      </c>
      <c r="AY6" s="647">
        <v>93.116296324484722</v>
      </c>
      <c r="AZ6" s="647">
        <v>6.8837036755152781</v>
      </c>
    </row>
    <row r="7" spans="1:52" ht="10.5" customHeight="1" thickBot="1">
      <c r="A7" s="340"/>
      <c r="B7" s="344" t="s">
        <v>4</v>
      </c>
      <c r="C7" s="644">
        <v>89.374963705696757</v>
      </c>
      <c r="D7" s="644">
        <v>10.625036294303243</v>
      </c>
      <c r="E7" s="644">
        <v>90.857048954213866</v>
      </c>
      <c r="F7" s="644">
        <v>9.142951045786134</v>
      </c>
      <c r="G7" s="644">
        <v>92.5</v>
      </c>
      <c r="H7" s="644">
        <v>7.5</v>
      </c>
      <c r="I7" s="644">
        <v>96.3</v>
      </c>
      <c r="J7" s="644">
        <v>3.7000000000000028</v>
      </c>
      <c r="K7" s="644">
        <v>97.4</v>
      </c>
      <c r="L7" s="644">
        <v>2.5999999999999943</v>
      </c>
      <c r="M7" s="644">
        <v>97.6</v>
      </c>
      <c r="N7" s="644">
        <v>2.4000000000000057</v>
      </c>
      <c r="O7" s="644">
        <v>97.255498350620371</v>
      </c>
      <c r="P7" s="644">
        <v>2.7445016493796457</v>
      </c>
      <c r="Q7" s="644">
        <v>87.7</v>
      </c>
      <c r="R7" s="644">
        <v>12.3</v>
      </c>
      <c r="S7" s="644">
        <v>93.684797426865146</v>
      </c>
      <c r="T7" s="644">
        <v>6.3152025731348544</v>
      </c>
      <c r="U7" s="644">
        <v>91.851829694285485</v>
      </c>
      <c r="V7" s="644">
        <v>8.1481703057145154</v>
      </c>
      <c r="W7" s="644">
        <v>93.155998649811366</v>
      </c>
      <c r="X7" s="644">
        <v>6.8440013501886341</v>
      </c>
      <c r="Y7" s="644">
        <v>88.761331347006788</v>
      </c>
      <c r="Z7" s="644">
        <v>11.238668652993212</v>
      </c>
      <c r="AA7" s="345"/>
      <c r="AB7" s="601" t="s">
        <v>4</v>
      </c>
      <c r="AC7" s="646">
        <v>64.408031848654375</v>
      </c>
      <c r="AD7" s="646">
        <v>35.591968151345625</v>
      </c>
      <c r="AE7" s="646">
        <v>74.550651393842742</v>
      </c>
      <c r="AF7" s="646">
        <v>25.449348606157258</v>
      </c>
      <c r="AG7" s="646">
        <v>79.900000000000006</v>
      </c>
      <c r="AH7" s="646">
        <v>20.099999999999994</v>
      </c>
      <c r="AI7" s="646">
        <v>85</v>
      </c>
      <c r="AJ7" s="646">
        <v>15</v>
      </c>
      <c r="AK7" s="646">
        <v>86.1</v>
      </c>
      <c r="AL7" s="646">
        <v>13.900000000000006</v>
      </c>
      <c r="AM7" s="646">
        <v>86.5</v>
      </c>
      <c r="AN7" s="646">
        <v>13.5</v>
      </c>
      <c r="AO7" s="646">
        <v>86.188893699647267</v>
      </c>
      <c r="AP7" s="646">
        <v>13.811106300352726</v>
      </c>
      <c r="AQ7" s="646">
        <v>89.7</v>
      </c>
      <c r="AR7" s="646">
        <v>10.3</v>
      </c>
      <c r="AS7" s="646">
        <v>93.684797426865146</v>
      </c>
      <c r="AT7" s="646">
        <v>6.3152025731348544</v>
      </c>
      <c r="AU7" s="646">
        <v>93.796408711934347</v>
      </c>
      <c r="AV7" s="646">
        <v>6.2035912880656525</v>
      </c>
      <c r="AW7" s="646">
        <v>95.252344748911298</v>
      </c>
      <c r="AX7" s="646">
        <v>4.7476552510887018</v>
      </c>
      <c r="AY7" s="646">
        <v>91.474840045712241</v>
      </c>
      <c r="AZ7" s="646">
        <v>8.5251599542877585</v>
      </c>
    </row>
    <row r="8" spans="1:52" ht="10.5" customHeight="1" thickBot="1">
      <c r="A8" s="340"/>
      <c r="B8" s="560" t="s">
        <v>5</v>
      </c>
      <c r="C8" s="645">
        <v>69.848000608758511</v>
      </c>
      <c r="D8" s="645">
        <v>30.151999391241489</v>
      </c>
      <c r="E8" s="645">
        <v>78.275957519012763</v>
      </c>
      <c r="F8" s="645">
        <v>21.724042480987237</v>
      </c>
      <c r="G8" s="645">
        <v>84.7</v>
      </c>
      <c r="H8" s="645">
        <v>15.299999999999997</v>
      </c>
      <c r="I8" s="645">
        <v>85.6</v>
      </c>
      <c r="J8" s="645">
        <v>14.400000000000006</v>
      </c>
      <c r="K8" s="645">
        <v>86.3</v>
      </c>
      <c r="L8" s="645">
        <v>13.700000000000003</v>
      </c>
      <c r="M8" s="645">
        <v>86</v>
      </c>
      <c r="N8" s="645">
        <v>14</v>
      </c>
      <c r="O8" s="645">
        <v>87.072324047444738</v>
      </c>
      <c r="P8" s="645">
        <v>12.927675952555251</v>
      </c>
      <c r="Q8" s="645">
        <v>88.4</v>
      </c>
      <c r="R8" s="645">
        <v>11.6</v>
      </c>
      <c r="S8" s="645">
        <v>84.915164075908223</v>
      </c>
      <c r="T8" s="645">
        <v>15.084835924091777</v>
      </c>
      <c r="U8" s="645">
        <v>90.121536796446193</v>
      </c>
      <c r="V8" s="645">
        <v>9.8784632035538067</v>
      </c>
      <c r="W8" s="645">
        <v>92.734067443829275</v>
      </c>
      <c r="X8" s="645">
        <v>7.2659325561707249</v>
      </c>
      <c r="Y8" s="645">
        <v>90.56196076638409</v>
      </c>
      <c r="Z8" s="645">
        <v>9.4380392336159105</v>
      </c>
      <c r="AA8" s="345"/>
      <c r="AB8" s="602" t="s">
        <v>5</v>
      </c>
      <c r="AC8" s="647">
        <v>44.182551459118066</v>
      </c>
      <c r="AD8" s="647">
        <v>55.817448540881934</v>
      </c>
      <c r="AE8" s="647">
        <v>58.467500418335447</v>
      </c>
      <c r="AF8" s="647">
        <v>41.532499581664553</v>
      </c>
      <c r="AG8" s="647">
        <v>60.8</v>
      </c>
      <c r="AH8" s="647">
        <v>39.200000000000003</v>
      </c>
      <c r="AI8" s="647">
        <v>59.6</v>
      </c>
      <c r="AJ8" s="647">
        <v>40.4</v>
      </c>
      <c r="AK8" s="647">
        <v>59.1</v>
      </c>
      <c r="AL8" s="647">
        <v>40.9</v>
      </c>
      <c r="AM8" s="647">
        <v>58.6</v>
      </c>
      <c r="AN8" s="647">
        <v>41.4</v>
      </c>
      <c r="AO8" s="647">
        <v>59.879046981019648</v>
      </c>
      <c r="AP8" s="647">
        <v>40.120953018980359</v>
      </c>
      <c r="AQ8" s="647">
        <v>78.400000000000006</v>
      </c>
      <c r="AR8" s="647">
        <v>21.6</v>
      </c>
      <c r="AS8" s="647">
        <v>84.915164075908223</v>
      </c>
      <c r="AT8" s="647">
        <v>15.084835924091777</v>
      </c>
      <c r="AU8" s="647">
        <v>85.544401924746865</v>
      </c>
      <c r="AV8" s="647">
        <v>14.455598075253135</v>
      </c>
      <c r="AW8" s="647">
        <v>84.533905976100982</v>
      </c>
      <c r="AX8" s="647">
        <v>15.466094023899018</v>
      </c>
      <c r="AY8" s="647">
        <v>85.370914551919867</v>
      </c>
      <c r="AZ8" s="647">
        <v>14.629085448080133</v>
      </c>
    </row>
    <row r="9" spans="1:52" ht="10.5" customHeight="1" thickBot="1">
      <c r="A9" s="340"/>
      <c r="B9" s="344" t="s">
        <v>7</v>
      </c>
      <c r="C9" s="644">
        <v>57.26872398857271</v>
      </c>
      <c r="D9" s="644">
        <v>42.73127601142729</v>
      </c>
      <c r="E9" s="644">
        <v>65.599999999999994</v>
      </c>
      <c r="F9" s="644">
        <v>30.761317278459444</v>
      </c>
      <c r="G9" s="644">
        <v>73.5</v>
      </c>
      <c r="H9" s="644">
        <v>26.5</v>
      </c>
      <c r="I9" s="644">
        <v>77.599999999999994</v>
      </c>
      <c r="J9" s="644">
        <v>22.400000000000006</v>
      </c>
      <c r="K9" s="644">
        <v>77.400000000000006</v>
      </c>
      <c r="L9" s="644">
        <v>22.599999999999994</v>
      </c>
      <c r="M9" s="644">
        <v>77.8</v>
      </c>
      <c r="N9" s="644">
        <v>22.200000000000003</v>
      </c>
      <c r="O9" s="644">
        <v>78.441158563689783</v>
      </c>
      <c r="P9" s="644">
        <v>21.558841436310221</v>
      </c>
      <c r="Q9" s="644">
        <v>73.5</v>
      </c>
      <c r="R9" s="644">
        <v>26.5</v>
      </c>
      <c r="S9" s="644">
        <v>80.997558669724455</v>
      </c>
      <c r="T9" s="644">
        <v>19.002441330275545</v>
      </c>
      <c r="U9" s="644">
        <v>77.93455922617963</v>
      </c>
      <c r="V9" s="644">
        <v>22.06544077382037</v>
      </c>
      <c r="W9" s="644">
        <v>79.022009617801658</v>
      </c>
      <c r="X9" s="644">
        <v>20.977990382198342</v>
      </c>
      <c r="Y9" s="644">
        <v>79.140994956636192</v>
      </c>
      <c r="Z9" s="644">
        <v>20.859005043363808</v>
      </c>
      <c r="AA9" s="345"/>
      <c r="AB9" s="601" t="s">
        <v>7</v>
      </c>
      <c r="AC9" s="646">
        <v>38.407891836423254</v>
      </c>
      <c r="AD9" s="646">
        <v>61.592108163576746</v>
      </c>
      <c r="AE9" s="646">
        <v>52.6</v>
      </c>
      <c r="AF9" s="646">
        <v>40.654554471987502</v>
      </c>
      <c r="AG9" s="646">
        <v>59.3</v>
      </c>
      <c r="AH9" s="646">
        <v>40.700000000000003</v>
      </c>
      <c r="AI9" s="646">
        <v>59.2</v>
      </c>
      <c r="AJ9" s="646">
        <v>40.799999999999997</v>
      </c>
      <c r="AK9" s="646">
        <v>59.3</v>
      </c>
      <c r="AL9" s="646">
        <v>40.700000000000003</v>
      </c>
      <c r="AM9" s="646">
        <v>59.6</v>
      </c>
      <c r="AN9" s="646">
        <v>40.4</v>
      </c>
      <c r="AO9" s="646">
        <v>59.589793946039549</v>
      </c>
      <c r="AP9" s="646">
        <v>40.410206053960451</v>
      </c>
      <c r="AQ9" s="646">
        <v>74.7</v>
      </c>
      <c r="AR9" s="646">
        <v>25.3</v>
      </c>
      <c r="AS9" s="646">
        <v>80.997558669724455</v>
      </c>
      <c r="AT9" s="646">
        <v>19.002441330275545</v>
      </c>
      <c r="AU9" s="646">
        <v>81.472037039257501</v>
      </c>
      <c r="AV9" s="646">
        <v>18.527962960742499</v>
      </c>
      <c r="AW9" s="646">
        <v>82.129760370351036</v>
      </c>
      <c r="AX9" s="646">
        <v>17.870239629648964</v>
      </c>
      <c r="AY9" s="646">
        <v>81.719838741867122</v>
      </c>
      <c r="AZ9" s="646">
        <v>18.280161258132878</v>
      </c>
    </row>
    <row r="10" spans="1:52" ht="10.5" customHeight="1" thickBot="1">
      <c r="A10" s="340"/>
      <c r="B10" s="560" t="s">
        <v>8</v>
      </c>
      <c r="C10" s="645">
        <v>87.5671251405672</v>
      </c>
      <c r="D10" s="645">
        <v>12.4328748594328</v>
      </c>
      <c r="E10" s="645">
        <v>91.791867062819918</v>
      </c>
      <c r="F10" s="645">
        <v>8.208132937180082</v>
      </c>
      <c r="G10" s="645">
        <v>93.1</v>
      </c>
      <c r="H10" s="645">
        <v>6.9000000000000057</v>
      </c>
      <c r="I10" s="645">
        <v>96.5</v>
      </c>
      <c r="J10" s="645">
        <v>3.5</v>
      </c>
      <c r="K10" s="645">
        <v>97.1</v>
      </c>
      <c r="L10" s="645">
        <v>2.9000000000000057</v>
      </c>
      <c r="M10" s="645">
        <v>96.6</v>
      </c>
      <c r="N10" s="645">
        <v>3.4000000000000057</v>
      </c>
      <c r="O10" s="645">
        <v>95.379336003370724</v>
      </c>
      <c r="P10" s="645">
        <v>4.6206639966292773</v>
      </c>
      <c r="Q10" s="645">
        <v>92.9</v>
      </c>
      <c r="R10" s="645">
        <v>7.1</v>
      </c>
      <c r="S10" s="645">
        <v>92.091692198325163</v>
      </c>
      <c r="T10" s="645">
        <v>7.9083078016748374</v>
      </c>
      <c r="U10" s="645">
        <v>95.251934417643611</v>
      </c>
      <c r="V10" s="645">
        <v>4.7480655823563893</v>
      </c>
      <c r="W10" s="645">
        <v>96.115748642609034</v>
      </c>
      <c r="X10" s="645">
        <v>3.8842513573909656</v>
      </c>
      <c r="Y10" s="645">
        <v>95.81739572940468</v>
      </c>
      <c r="Z10" s="645">
        <v>4.1826042705953199</v>
      </c>
      <c r="AA10" s="345"/>
      <c r="AB10" s="602" t="s">
        <v>8</v>
      </c>
      <c r="AC10" s="647">
        <v>65.761560492995301</v>
      </c>
      <c r="AD10" s="647">
        <v>34.238439507004699</v>
      </c>
      <c r="AE10" s="647">
        <v>79.015780680120628</v>
      </c>
      <c r="AF10" s="647">
        <v>20.984219319879372</v>
      </c>
      <c r="AG10" s="647">
        <v>84.3</v>
      </c>
      <c r="AH10" s="647">
        <v>15.700000000000003</v>
      </c>
      <c r="AI10" s="647">
        <v>89.3</v>
      </c>
      <c r="AJ10" s="647">
        <v>10.700000000000003</v>
      </c>
      <c r="AK10" s="647">
        <v>90.1</v>
      </c>
      <c r="AL10" s="647">
        <v>9.9000000000000057</v>
      </c>
      <c r="AM10" s="647">
        <v>89.9</v>
      </c>
      <c r="AN10" s="647">
        <v>10.099999999999994</v>
      </c>
      <c r="AO10" s="647">
        <v>89.296159745945431</v>
      </c>
      <c r="AP10" s="647">
        <v>10.703840254054573</v>
      </c>
      <c r="AQ10" s="647">
        <v>89.8</v>
      </c>
      <c r="AR10" s="647">
        <v>10.199999999999999</v>
      </c>
      <c r="AS10" s="647">
        <v>92.091692198325163</v>
      </c>
      <c r="AT10" s="647">
        <v>7.9083078016748374</v>
      </c>
      <c r="AU10" s="647">
        <v>92.608553383106482</v>
      </c>
      <c r="AV10" s="647">
        <v>7.3914466168935178</v>
      </c>
      <c r="AW10" s="647">
        <v>92.253618988527933</v>
      </c>
      <c r="AX10" s="647">
        <v>7.7463810114720673</v>
      </c>
      <c r="AY10" s="647">
        <v>93.355887513780331</v>
      </c>
      <c r="AZ10" s="647">
        <v>6.6441124862196688</v>
      </c>
    </row>
    <row r="11" spans="1:52" ht="10.5" customHeight="1" thickBot="1">
      <c r="A11" s="340"/>
      <c r="B11" s="344" t="s">
        <v>67</v>
      </c>
      <c r="C11" s="644">
        <v>91.917229120761391</v>
      </c>
      <c r="D11" s="644">
        <v>8.082770879238609</v>
      </c>
      <c r="E11" s="644">
        <v>94.585410864941622</v>
      </c>
      <c r="F11" s="644">
        <v>5.4145891350583781</v>
      </c>
      <c r="G11" s="644">
        <v>97</v>
      </c>
      <c r="H11" s="644">
        <v>3</v>
      </c>
      <c r="I11" s="644">
        <v>99</v>
      </c>
      <c r="J11" s="644">
        <v>1</v>
      </c>
      <c r="K11" s="644">
        <v>99.6</v>
      </c>
      <c r="L11" s="644">
        <v>0.40000000000000568</v>
      </c>
      <c r="M11" s="644">
        <v>99.7</v>
      </c>
      <c r="N11" s="644">
        <v>0.29999999999999716</v>
      </c>
      <c r="O11" s="644">
        <v>99.170133657732549</v>
      </c>
      <c r="P11" s="644">
        <v>0.82986634226745015</v>
      </c>
      <c r="Q11" s="644">
        <v>97.3</v>
      </c>
      <c r="R11" s="644">
        <v>2.7</v>
      </c>
      <c r="S11" s="644">
        <v>95.412679173732045</v>
      </c>
      <c r="T11" s="644">
        <v>4.5873208262679555</v>
      </c>
      <c r="U11" s="644">
        <v>98.51695031819412</v>
      </c>
      <c r="V11" s="644">
        <v>1.4830496818058805</v>
      </c>
      <c r="W11" s="644">
        <v>97.944967986076861</v>
      </c>
      <c r="X11" s="644">
        <v>2.0550320139231388</v>
      </c>
      <c r="Y11" s="644">
        <v>98.408614145441774</v>
      </c>
      <c r="Z11" s="644">
        <v>1.5913858545582258</v>
      </c>
      <c r="AA11" s="345"/>
      <c r="AB11" s="601" t="s">
        <v>67</v>
      </c>
      <c r="AC11" s="646">
        <v>67.330855961467947</v>
      </c>
      <c r="AD11" s="646">
        <v>32.669144038532053</v>
      </c>
      <c r="AE11" s="646">
        <v>76.08106728175926</v>
      </c>
      <c r="AF11" s="646">
        <v>23.91893271824074</v>
      </c>
      <c r="AG11" s="646">
        <v>83.3</v>
      </c>
      <c r="AH11" s="646">
        <v>16.700000000000003</v>
      </c>
      <c r="AI11" s="646">
        <v>87.7</v>
      </c>
      <c r="AJ11" s="646">
        <v>12.299999999999997</v>
      </c>
      <c r="AK11" s="646">
        <v>88.1</v>
      </c>
      <c r="AL11" s="646">
        <v>11.900000000000006</v>
      </c>
      <c r="AM11" s="646">
        <v>87.7</v>
      </c>
      <c r="AN11" s="646">
        <v>12.299999999999997</v>
      </c>
      <c r="AO11" s="646">
        <v>87.929962236453122</v>
      </c>
      <c r="AP11" s="646">
        <v>12.070037763546878</v>
      </c>
      <c r="AQ11" s="646">
        <v>91.5</v>
      </c>
      <c r="AR11" s="646">
        <v>8.5</v>
      </c>
      <c r="AS11" s="646">
        <v>95.412679173732045</v>
      </c>
      <c r="AT11" s="646">
        <v>4.5873208262679555</v>
      </c>
      <c r="AU11" s="646">
        <v>95.876226976241611</v>
      </c>
      <c r="AV11" s="646">
        <v>4.1237730237583889</v>
      </c>
      <c r="AW11" s="646">
        <v>95.377828596829346</v>
      </c>
      <c r="AX11" s="646">
        <v>4.622171403170654</v>
      </c>
      <c r="AY11" s="646">
        <v>96.244889194452625</v>
      </c>
      <c r="AZ11" s="646">
        <v>3.7551108055473748</v>
      </c>
    </row>
    <row r="12" spans="1:52" ht="10.5" customHeight="1" thickBot="1">
      <c r="A12" s="340"/>
      <c r="B12" s="560" t="s">
        <v>6</v>
      </c>
      <c r="C12" s="645">
        <v>93.028256624095789</v>
      </c>
      <c r="D12" s="645">
        <v>6.9717433759042109</v>
      </c>
      <c r="E12" s="645">
        <v>95.822020120325817</v>
      </c>
      <c r="F12" s="645">
        <v>4.1779798796741829</v>
      </c>
      <c r="G12" s="645">
        <v>97.1</v>
      </c>
      <c r="H12" s="645">
        <v>2.9000000000000057</v>
      </c>
      <c r="I12" s="645">
        <v>98.3</v>
      </c>
      <c r="J12" s="645">
        <v>1.7000000000000028</v>
      </c>
      <c r="K12" s="645">
        <v>98.7</v>
      </c>
      <c r="L12" s="645">
        <v>1.2999999999999972</v>
      </c>
      <c r="M12" s="645">
        <v>98.3</v>
      </c>
      <c r="N12" s="645">
        <v>1.7000000000000028</v>
      </c>
      <c r="O12" s="645">
        <v>97.960544864588925</v>
      </c>
      <c r="P12" s="645">
        <v>2.039455135411091</v>
      </c>
      <c r="Q12" s="645">
        <v>97.8</v>
      </c>
      <c r="R12" s="645">
        <v>2.2000000000000002</v>
      </c>
      <c r="S12" s="645">
        <v>98.685965263777405</v>
      </c>
      <c r="T12" s="645">
        <v>1.3140347362225953</v>
      </c>
      <c r="U12" s="645">
        <v>98.346055395145697</v>
      </c>
      <c r="V12" s="645">
        <v>1.6539446048543027</v>
      </c>
      <c r="W12" s="645">
        <v>98.307674453714483</v>
      </c>
      <c r="X12" s="645">
        <v>1.6923255462855167</v>
      </c>
      <c r="Y12" s="645">
        <v>97.564229943996452</v>
      </c>
      <c r="Z12" s="645">
        <v>2.4357700560035482</v>
      </c>
      <c r="AA12" s="345"/>
      <c r="AB12" s="602" t="s">
        <v>6</v>
      </c>
      <c r="AC12" s="647">
        <v>81.837881811716073</v>
      </c>
      <c r="AD12" s="647">
        <v>18.162118188283927</v>
      </c>
      <c r="AE12" s="647">
        <v>93.943889214415989</v>
      </c>
      <c r="AF12" s="647">
        <v>6.0561107855840106</v>
      </c>
      <c r="AG12" s="647">
        <v>93.1</v>
      </c>
      <c r="AH12" s="647">
        <v>6.9000000000000057</v>
      </c>
      <c r="AI12" s="647">
        <v>96.6</v>
      </c>
      <c r="AJ12" s="647">
        <v>3.4000000000000057</v>
      </c>
      <c r="AK12" s="647">
        <v>97.6</v>
      </c>
      <c r="AL12" s="647">
        <v>2.4000000000000057</v>
      </c>
      <c r="AM12" s="647">
        <v>98.3</v>
      </c>
      <c r="AN12" s="647">
        <v>1.7000000000000028</v>
      </c>
      <c r="AO12" s="647">
        <v>98.138706368477898</v>
      </c>
      <c r="AP12" s="647">
        <v>1.8612936315220991</v>
      </c>
      <c r="AQ12" s="647">
        <v>98.2</v>
      </c>
      <c r="AR12" s="647">
        <v>1.8</v>
      </c>
      <c r="AS12" s="647">
        <v>98.685965263777405</v>
      </c>
      <c r="AT12" s="647">
        <v>1.3140347362225953</v>
      </c>
      <c r="AU12" s="647">
        <v>98.615060504875117</v>
      </c>
      <c r="AV12" s="647">
        <v>1.3849394951248826</v>
      </c>
      <c r="AW12" s="647">
        <v>97.958059362268841</v>
      </c>
      <c r="AX12" s="647">
        <v>2.0419406377311589</v>
      </c>
      <c r="AY12" s="647">
        <v>97.730919313828053</v>
      </c>
      <c r="AZ12" s="647">
        <v>2.2690806861719466</v>
      </c>
    </row>
    <row r="13" spans="1:52" ht="10.5" customHeight="1" thickBot="1">
      <c r="A13" s="340"/>
      <c r="B13" s="344" t="s">
        <v>9</v>
      </c>
      <c r="C13" s="644">
        <v>96.126720840533167</v>
      </c>
      <c r="D13" s="644">
        <v>3.8732791594668328</v>
      </c>
      <c r="E13" s="644">
        <v>97.737636814841721</v>
      </c>
      <c r="F13" s="644">
        <v>2.2623631851582786</v>
      </c>
      <c r="G13" s="644">
        <v>97.9</v>
      </c>
      <c r="H13" s="644">
        <v>2.0999999999999943</v>
      </c>
      <c r="I13" s="644">
        <v>97.4</v>
      </c>
      <c r="J13" s="644">
        <v>2.5999999999999943</v>
      </c>
      <c r="K13" s="644">
        <v>98.2</v>
      </c>
      <c r="L13" s="644">
        <v>1.7999999999999972</v>
      </c>
      <c r="M13" s="644">
        <v>99</v>
      </c>
      <c r="N13" s="644">
        <v>1</v>
      </c>
      <c r="O13" s="644">
        <v>99.545627640597701</v>
      </c>
      <c r="P13" s="644">
        <v>0.45437235940230203</v>
      </c>
      <c r="Q13" s="644">
        <v>97.6</v>
      </c>
      <c r="R13" s="644">
        <v>2.4</v>
      </c>
      <c r="S13" s="644">
        <v>99.066267767551224</v>
      </c>
      <c r="T13" s="644">
        <v>0.93373223244877579</v>
      </c>
      <c r="U13" s="644">
        <v>97.89472998513061</v>
      </c>
      <c r="V13" s="644">
        <v>2.1052700148693901</v>
      </c>
      <c r="W13" s="644">
        <v>97.924721384322027</v>
      </c>
      <c r="X13" s="644">
        <v>2.0752786156779734</v>
      </c>
      <c r="Y13" s="644">
        <v>98.73016482932654</v>
      </c>
      <c r="Z13" s="644">
        <v>1.2698351706734599</v>
      </c>
      <c r="AA13" s="345"/>
      <c r="AB13" s="601" t="s">
        <v>9</v>
      </c>
      <c r="AC13" s="646">
        <v>93.297224227308277</v>
      </c>
      <c r="AD13" s="646">
        <v>6.702775772691723</v>
      </c>
      <c r="AE13" s="646">
        <v>97.699700323040716</v>
      </c>
      <c r="AF13" s="646">
        <v>2.3002996769592841</v>
      </c>
      <c r="AG13" s="646">
        <v>98.1</v>
      </c>
      <c r="AH13" s="646">
        <v>1.9000000000000057</v>
      </c>
      <c r="AI13" s="646">
        <v>97.6</v>
      </c>
      <c r="AJ13" s="646">
        <v>2.4000000000000057</v>
      </c>
      <c r="AK13" s="646">
        <v>98.1</v>
      </c>
      <c r="AL13" s="646">
        <v>1.9000000000000057</v>
      </c>
      <c r="AM13" s="646">
        <v>98.9</v>
      </c>
      <c r="AN13" s="646">
        <v>1.0999999999999943</v>
      </c>
      <c r="AO13" s="646">
        <v>99.492963429949526</v>
      </c>
      <c r="AP13" s="646">
        <v>0.50703657005047975</v>
      </c>
      <c r="AQ13" s="646">
        <v>98.6</v>
      </c>
      <c r="AR13" s="646">
        <v>1.4</v>
      </c>
      <c r="AS13" s="646">
        <v>99.066267767551224</v>
      </c>
      <c r="AT13" s="646">
        <v>0.93373223244877579</v>
      </c>
      <c r="AU13" s="646">
        <v>99.212987099458445</v>
      </c>
      <c r="AV13" s="646">
        <v>0.78701290054155493</v>
      </c>
      <c r="AW13" s="646">
        <v>99.189247574892519</v>
      </c>
      <c r="AX13" s="646">
        <v>0.81075242510748069</v>
      </c>
      <c r="AY13" s="646">
        <v>99.471979868298149</v>
      </c>
      <c r="AZ13" s="646">
        <v>0.52802013170185091</v>
      </c>
    </row>
    <row r="14" spans="1:52" ht="10.5" customHeight="1" thickBot="1">
      <c r="A14" s="340"/>
      <c r="B14" s="560" t="s">
        <v>10</v>
      </c>
      <c r="C14" s="645">
        <v>84.602748298610209</v>
      </c>
      <c r="D14" s="645">
        <v>15.397251701389791</v>
      </c>
      <c r="E14" s="645">
        <v>89.582702402584289</v>
      </c>
      <c r="F14" s="645">
        <v>10.417297597415711</v>
      </c>
      <c r="G14" s="645">
        <v>91.6</v>
      </c>
      <c r="H14" s="645">
        <v>8.4000000000000057</v>
      </c>
      <c r="I14" s="645">
        <v>92.8</v>
      </c>
      <c r="J14" s="645">
        <v>7.2000000000000028</v>
      </c>
      <c r="K14" s="645">
        <v>93.2</v>
      </c>
      <c r="L14" s="645">
        <v>6.7999999999999972</v>
      </c>
      <c r="M14" s="645">
        <v>93.7</v>
      </c>
      <c r="N14" s="645">
        <v>6.2999999999999972</v>
      </c>
      <c r="O14" s="645">
        <v>93.594143430323371</v>
      </c>
      <c r="P14" s="645">
        <v>6.4058565696766241</v>
      </c>
      <c r="Q14" s="645">
        <v>90.9</v>
      </c>
      <c r="R14" s="645">
        <v>9.1</v>
      </c>
      <c r="S14" s="645">
        <v>87.610919774045186</v>
      </c>
      <c r="T14" s="645">
        <v>12.389080225954814</v>
      </c>
      <c r="U14" s="645">
        <v>94.934447520909089</v>
      </c>
      <c r="V14" s="645">
        <v>5.0655524790909112</v>
      </c>
      <c r="W14" s="645">
        <v>95.534344032973465</v>
      </c>
      <c r="X14" s="645">
        <v>4.4656559670265352</v>
      </c>
      <c r="Y14" s="645">
        <v>95.348130793308272</v>
      </c>
      <c r="Z14" s="645">
        <v>4.6518692066917282</v>
      </c>
      <c r="AA14" s="345"/>
      <c r="AB14" s="602" t="s">
        <v>10</v>
      </c>
      <c r="AC14" s="647">
        <v>52.489895960991895</v>
      </c>
      <c r="AD14" s="647">
        <v>47.510104039008105</v>
      </c>
      <c r="AE14" s="647">
        <v>64.711832895888008</v>
      </c>
      <c r="AF14" s="647">
        <v>35.288167104111992</v>
      </c>
      <c r="AG14" s="647">
        <v>71.8</v>
      </c>
      <c r="AH14" s="647">
        <v>28.200000000000003</v>
      </c>
      <c r="AI14" s="647">
        <v>77.2</v>
      </c>
      <c r="AJ14" s="647">
        <v>22.799999999999997</v>
      </c>
      <c r="AK14" s="647">
        <v>77.900000000000006</v>
      </c>
      <c r="AL14" s="647">
        <v>22.099999999999994</v>
      </c>
      <c r="AM14" s="647">
        <v>78.5</v>
      </c>
      <c r="AN14" s="647">
        <v>21.5</v>
      </c>
      <c r="AO14" s="647">
        <v>78.328213057376914</v>
      </c>
      <c r="AP14" s="647">
        <v>21.671786942623086</v>
      </c>
      <c r="AQ14" s="647">
        <v>82.6</v>
      </c>
      <c r="AR14" s="647">
        <v>17.399999999999999</v>
      </c>
      <c r="AS14" s="647">
        <v>87.610919774045186</v>
      </c>
      <c r="AT14" s="647">
        <v>12.389080225954814</v>
      </c>
      <c r="AU14" s="647">
        <v>88.472356589694215</v>
      </c>
      <c r="AV14" s="647">
        <v>11.527643410305785</v>
      </c>
      <c r="AW14" s="647">
        <v>88.855218982201251</v>
      </c>
      <c r="AX14" s="647">
        <v>11.144781017798749</v>
      </c>
      <c r="AY14" s="647">
        <v>88.784313574938196</v>
      </c>
      <c r="AZ14" s="647">
        <v>11.215686425061804</v>
      </c>
    </row>
    <row r="15" spans="1:52" ht="10.5" customHeight="1" thickBot="1">
      <c r="A15" s="340"/>
      <c r="B15" s="344" t="s">
        <v>11</v>
      </c>
      <c r="C15" s="644">
        <v>82.448873635998893</v>
      </c>
      <c r="D15" s="644">
        <v>17.551126364001107</v>
      </c>
      <c r="E15" s="644">
        <v>88.925446807697028</v>
      </c>
      <c r="F15" s="644">
        <v>11.074553192302972</v>
      </c>
      <c r="G15" s="644">
        <v>92</v>
      </c>
      <c r="H15" s="644">
        <v>8</v>
      </c>
      <c r="I15" s="644">
        <v>94.4</v>
      </c>
      <c r="J15" s="644">
        <v>5.5999999999999943</v>
      </c>
      <c r="K15" s="644">
        <v>94</v>
      </c>
      <c r="L15" s="644">
        <v>6</v>
      </c>
      <c r="M15" s="644">
        <v>94.2</v>
      </c>
      <c r="N15" s="644">
        <v>5.7999999999999972</v>
      </c>
      <c r="O15" s="644">
        <v>94.269986165312389</v>
      </c>
      <c r="P15" s="644">
        <v>5.7300138346876084</v>
      </c>
      <c r="Q15" s="644">
        <v>93.4</v>
      </c>
      <c r="R15" s="644">
        <v>6.6</v>
      </c>
      <c r="S15" s="644">
        <v>90.321982257741922</v>
      </c>
      <c r="T15" s="644">
        <v>9.6780177422580778</v>
      </c>
      <c r="U15" s="644">
        <v>94.232813642214822</v>
      </c>
      <c r="V15" s="644">
        <v>5.7671863577851781</v>
      </c>
      <c r="W15" s="644">
        <v>95.195204751681146</v>
      </c>
      <c r="X15" s="644">
        <v>4.8047952483188539</v>
      </c>
      <c r="Y15" s="644">
        <v>96.261392481636975</v>
      </c>
      <c r="Z15" s="644">
        <v>3.7386075183630254</v>
      </c>
      <c r="AA15" s="345"/>
      <c r="AB15" s="601" t="s">
        <v>11</v>
      </c>
      <c r="AC15" s="646">
        <v>58.008063872296091</v>
      </c>
      <c r="AD15" s="646">
        <v>41.991936127703909</v>
      </c>
      <c r="AE15" s="646">
        <v>70.619299743497706</v>
      </c>
      <c r="AF15" s="646">
        <v>29.380700256502294</v>
      </c>
      <c r="AG15" s="646">
        <v>75.3</v>
      </c>
      <c r="AH15" s="646">
        <v>24.700000000000003</v>
      </c>
      <c r="AI15" s="646">
        <v>76.599999999999994</v>
      </c>
      <c r="AJ15" s="646">
        <v>23.400000000000006</v>
      </c>
      <c r="AK15" s="646">
        <v>76.3</v>
      </c>
      <c r="AL15" s="646">
        <v>23.700000000000003</v>
      </c>
      <c r="AM15" s="646">
        <v>76.5</v>
      </c>
      <c r="AN15" s="646">
        <v>23.5</v>
      </c>
      <c r="AO15" s="646">
        <v>76.435196623085758</v>
      </c>
      <c r="AP15" s="646">
        <v>23.564803376914249</v>
      </c>
      <c r="AQ15" s="646">
        <v>85.8</v>
      </c>
      <c r="AR15" s="646">
        <v>14.2</v>
      </c>
      <c r="AS15" s="646">
        <v>90.321982257741922</v>
      </c>
      <c r="AT15" s="646">
        <v>9.6780177422580778</v>
      </c>
      <c r="AU15" s="646">
        <v>90.205291123851055</v>
      </c>
      <c r="AV15" s="646">
        <v>9.7947088761489454</v>
      </c>
      <c r="AW15" s="646">
        <v>90.933978656872654</v>
      </c>
      <c r="AX15" s="646">
        <v>9.0660213431273462</v>
      </c>
      <c r="AY15" s="646">
        <v>91.872507965361422</v>
      </c>
      <c r="AZ15" s="646">
        <v>8.1274920346385784</v>
      </c>
    </row>
    <row r="16" spans="1:52" ht="10.5" customHeight="1" thickBot="1">
      <c r="A16" s="340"/>
      <c r="B16" s="560" t="s">
        <v>12</v>
      </c>
      <c r="C16" s="645">
        <v>55.116427517519064</v>
      </c>
      <c r="D16" s="645">
        <v>44.883572482480936</v>
      </c>
      <c r="E16" s="645">
        <v>64.744012743455386</v>
      </c>
      <c r="F16" s="645">
        <v>35.255987256544614</v>
      </c>
      <c r="G16" s="645">
        <v>69.099999999999994</v>
      </c>
      <c r="H16" s="645">
        <v>30.900000000000006</v>
      </c>
      <c r="I16" s="645">
        <v>70.3</v>
      </c>
      <c r="J16" s="645">
        <v>29.700000000000003</v>
      </c>
      <c r="K16" s="645">
        <v>70.2</v>
      </c>
      <c r="L16" s="645">
        <v>29.799999999999997</v>
      </c>
      <c r="M16" s="645">
        <v>71.5</v>
      </c>
      <c r="N16" s="645">
        <v>28.5</v>
      </c>
      <c r="O16" s="645">
        <v>72.256715371808568</v>
      </c>
      <c r="P16" s="645">
        <v>27.743284628191439</v>
      </c>
      <c r="Q16" s="645">
        <v>68</v>
      </c>
      <c r="R16" s="645">
        <v>32</v>
      </c>
      <c r="S16" s="645">
        <v>74.04648850720119</v>
      </c>
      <c r="T16" s="645">
        <v>25.95351149279881</v>
      </c>
      <c r="U16" s="645">
        <v>71.068220102467919</v>
      </c>
      <c r="V16" s="645">
        <v>28.931779897532081</v>
      </c>
      <c r="W16" s="645">
        <v>74.275599215000284</v>
      </c>
      <c r="X16" s="645">
        <v>25.724400784999716</v>
      </c>
      <c r="Y16" s="645">
        <v>72.878457802374797</v>
      </c>
      <c r="Z16" s="645">
        <v>27.121542197625203</v>
      </c>
      <c r="AA16" s="345"/>
      <c r="AB16" s="602" t="s">
        <v>12</v>
      </c>
      <c r="AC16" s="647">
        <v>34.763848694804913</v>
      </c>
      <c r="AD16" s="647">
        <v>65.236151305195079</v>
      </c>
      <c r="AE16" s="647">
        <v>46.319879996834779</v>
      </c>
      <c r="AF16" s="647">
        <v>53.680120003165221</v>
      </c>
      <c r="AG16" s="647">
        <v>49.7</v>
      </c>
      <c r="AH16" s="647">
        <v>50.3</v>
      </c>
      <c r="AI16" s="647">
        <v>49.7</v>
      </c>
      <c r="AJ16" s="647">
        <v>50.3</v>
      </c>
      <c r="AK16" s="647">
        <v>49.6</v>
      </c>
      <c r="AL16" s="647">
        <v>50.4</v>
      </c>
      <c r="AM16" s="647">
        <v>49.9</v>
      </c>
      <c r="AN16" s="647">
        <v>50.1</v>
      </c>
      <c r="AO16" s="647">
        <v>50.319110583544159</v>
      </c>
      <c r="AP16" s="647">
        <v>49.680889416455841</v>
      </c>
      <c r="AQ16" s="647">
        <v>64.2</v>
      </c>
      <c r="AR16" s="647">
        <v>35.799999999999997</v>
      </c>
      <c r="AS16" s="647">
        <v>74.04648850720119</v>
      </c>
      <c r="AT16" s="647">
        <v>25.95351149279881</v>
      </c>
      <c r="AU16" s="647">
        <v>75.873825040487304</v>
      </c>
      <c r="AV16" s="647">
        <v>24.126174959512696</v>
      </c>
      <c r="AW16" s="647">
        <v>76.929076624906074</v>
      </c>
      <c r="AX16" s="647">
        <v>23.070923375093926</v>
      </c>
      <c r="AY16" s="647">
        <v>76.745016479752607</v>
      </c>
      <c r="AZ16" s="647">
        <v>23.254983520247393</v>
      </c>
    </row>
    <row r="17" spans="1:52" ht="10.5" customHeight="1" thickBot="1">
      <c r="A17" s="340"/>
      <c r="B17" s="344" t="s">
        <v>13</v>
      </c>
      <c r="C17" s="644">
        <v>69.438266449591211</v>
      </c>
      <c r="D17" s="644">
        <v>30.561733550408789</v>
      </c>
      <c r="E17" s="644">
        <v>79.450554929075906</v>
      </c>
      <c r="F17" s="644">
        <v>20.549445070924094</v>
      </c>
      <c r="G17" s="644">
        <v>83.9</v>
      </c>
      <c r="H17" s="644">
        <v>16.099999999999994</v>
      </c>
      <c r="I17" s="644">
        <v>85.5</v>
      </c>
      <c r="J17" s="644">
        <v>14.5</v>
      </c>
      <c r="K17" s="644">
        <v>86.5</v>
      </c>
      <c r="L17" s="644">
        <v>13.5</v>
      </c>
      <c r="M17" s="644">
        <v>87.2</v>
      </c>
      <c r="N17" s="644">
        <v>12.799999999999997</v>
      </c>
      <c r="O17" s="644">
        <v>87.918034340747695</v>
      </c>
      <c r="P17" s="644">
        <v>12.081965659252326</v>
      </c>
      <c r="Q17" s="644">
        <v>87.2</v>
      </c>
      <c r="R17" s="644">
        <v>12.8</v>
      </c>
      <c r="S17" s="644">
        <v>85.01241728910972</v>
      </c>
      <c r="T17" s="644">
        <v>14.98758271089028</v>
      </c>
      <c r="U17" s="644">
        <v>91.523115889160451</v>
      </c>
      <c r="V17" s="644">
        <v>8.4768841108395492</v>
      </c>
      <c r="W17" s="644">
        <v>92.12469271589768</v>
      </c>
      <c r="X17" s="644">
        <v>7.8753072841023197</v>
      </c>
      <c r="Y17" s="644">
        <v>91.867744596981495</v>
      </c>
      <c r="Z17" s="644">
        <v>8.1322554030185046</v>
      </c>
      <c r="AA17" s="345"/>
      <c r="AB17" s="601" t="s">
        <v>13</v>
      </c>
      <c r="AC17" s="646">
        <v>41.649541568111523</v>
      </c>
      <c r="AD17" s="646">
        <v>58.350458431888477</v>
      </c>
      <c r="AE17" s="646">
        <v>56.236928007596887</v>
      </c>
      <c r="AF17" s="646">
        <v>43.763071992403113</v>
      </c>
      <c r="AG17" s="646">
        <v>64</v>
      </c>
      <c r="AH17" s="646">
        <v>36</v>
      </c>
      <c r="AI17" s="646">
        <v>63.5</v>
      </c>
      <c r="AJ17" s="646">
        <v>36.5</v>
      </c>
      <c r="AK17" s="646">
        <v>64.3</v>
      </c>
      <c r="AL17" s="646">
        <v>35.700000000000003</v>
      </c>
      <c r="AM17" s="646">
        <v>64.5</v>
      </c>
      <c r="AN17" s="646">
        <v>35.5</v>
      </c>
      <c r="AO17" s="646">
        <v>65.002873660091851</v>
      </c>
      <c r="AP17" s="646">
        <v>34.997126339908142</v>
      </c>
      <c r="AQ17" s="646">
        <v>79.099999999999994</v>
      </c>
      <c r="AR17" s="646">
        <v>20.9</v>
      </c>
      <c r="AS17" s="646">
        <v>85.01241728910972</v>
      </c>
      <c r="AT17" s="646">
        <v>14.98758271089028</v>
      </c>
      <c r="AU17" s="646">
        <v>84.8630616815595</v>
      </c>
      <c r="AV17" s="646">
        <v>15.1369383184405</v>
      </c>
      <c r="AW17" s="646">
        <v>84.838711475923148</v>
      </c>
      <c r="AX17" s="646">
        <v>15.161288524076852</v>
      </c>
      <c r="AY17" s="646">
        <v>85.509999408784807</v>
      </c>
      <c r="AZ17" s="646">
        <v>14.490000591215193</v>
      </c>
    </row>
    <row r="18" spans="1:52" ht="10.5" customHeight="1" thickBot="1">
      <c r="A18" s="340"/>
      <c r="B18" s="560" t="s">
        <v>14</v>
      </c>
      <c r="C18" s="645">
        <v>85.656225628946288</v>
      </c>
      <c r="D18" s="645">
        <v>14.343774371053712</v>
      </c>
      <c r="E18" s="645">
        <v>91.300185653056701</v>
      </c>
      <c r="F18" s="645">
        <v>8.6998143469432989</v>
      </c>
      <c r="G18" s="645">
        <v>92.4</v>
      </c>
      <c r="H18" s="645">
        <v>7.5999999999999943</v>
      </c>
      <c r="I18" s="645">
        <v>93.1</v>
      </c>
      <c r="J18" s="645">
        <v>6.9000000000000057</v>
      </c>
      <c r="K18" s="645">
        <v>93</v>
      </c>
      <c r="L18" s="645">
        <v>7</v>
      </c>
      <c r="M18" s="645">
        <v>93</v>
      </c>
      <c r="N18" s="645">
        <v>7</v>
      </c>
      <c r="O18" s="645">
        <v>92.889849080468963</v>
      </c>
      <c r="P18" s="645">
        <v>7.1101509195310335</v>
      </c>
      <c r="Q18" s="645">
        <v>93.3</v>
      </c>
      <c r="R18" s="645">
        <v>6.7</v>
      </c>
      <c r="S18" s="645">
        <v>97.381000197510048</v>
      </c>
      <c r="T18" s="645">
        <v>2.6189998024899523</v>
      </c>
      <c r="U18" s="645">
        <v>95.725658561325901</v>
      </c>
      <c r="V18" s="645">
        <v>4.2743414386740994</v>
      </c>
      <c r="W18" s="645">
        <v>95.284201726886423</v>
      </c>
      <c r="X18" s="645">
        <v>4.7157982731135775</v>
      </c>
      <c r="Y18" s="645">
        <v>96.385489719482806</v>
      </c>
      <c r="Z18" s="645">
        <v>3.6145102805171945</v>
      </c>
      <c r="AA18" s="345"/>
      <c r="AB18" s="602" t="s">
        <v>14</v>
      </c>
      <c r="AC18" s="647">
        <v>80.277427230409231</v>
      </c>
      <c r="AD18" s="647">
        <v>19.722572769590769</v>
      </c>
      <c r="AE18" s="647">
        <v>89.549840847230456</v>
      </c>
      <c r="AF18" s="647">
        <v>10.450159152769544</v>
      </c>
      <c r="AG18" s="647">
        <v>91.2</v>
      </c>
      <c r="AH18" s="647">
        <v>8.7999999999999972</v>
      </c>
      <c r="AI18" s="647">
        <v>91.3</v>
      </c>
      <c r="AJ18" s="647">
        <v>8.7000000000000028</v>
      </c>
      <c r="AK18" s="647">
        <v>91</v>
      </c>
      <c r="AL18" s="647">
        <v>9</v>
      </c>
      <c r="AM18" s="647">
        <v>91.2</v>
      </c>
      <c r="AN18" s="647">
        <v>8.7999999999999972</v>
      </c>
      <c r="AO18" s="647">
        <v>91.240643529868336</v>
      </c>
      <c r="AP18" s="647">
        <v>8.7593564701316673</v>
      </c>
      <c r="AQ18" s="647">
        <v>95.8</v>
      </c>
      <c r="AR18" s="647">
        <v>4.2</v>
      </c>
      <c r="AS18" s="647">
        <v>97.381000197510048</v>
      </c>
      <c r="AT18" s="647">
        <v>2.6189998024899523</v>
      </c>
      <c r="AU18" s="647">
        <v>97.672599987752236</v>
      </c>
      <c r="AV18" s="647">
        <v>2.3274000122477645</v>
      </c>
      <c r="AW18" s="647">
        <v>97.185364276720136</v>
      </c>
      <c r="AX18" s="647">
        <v>2.8146357232798636</v>
      </c>
      <c r="AY18" s="647">
        <v>97.934973325620433</v>
      </c>
      <c r="AZ18" s="647">
        <v>2.0650266743795669</v>
      </c>
    </row>
    <row r="19" spans="1:52" ht="10.5" customHeight="1" thickBot="1">
      <c r="A19" s="340"/>
      <c r="B19" s="344" t="s">
        <v>15</v>
      </c>
      <c r="C19" s="644">
        <v>84.647666842310116</v>
      </c>
      <c r="D19" s="644">
        <v>15.352333157689884</v>
      </c>
      <c r="E19" s="644">
        <v>91.517217082417929</v>
      </c>
      <c r="F19" s="644">
        <v>8.482782917582071</v>
      </c>
      <c r="G19" s="644">
        <v>92.8</v>
      </c>
      <c r="H19" s="644">
        <v>7.2000000000000028</v>
      </c>
      <c r="I19" s="644">
        <v>92.6</v>
      </c>
      <c r="J19" s="644">
        <v>7.4000000000000057</v>
      </c>
      <c r="K19" s="644">
        <v>92.2</v>
      </c>
      <c r="L19" s="644">
        <v>7.7999999999999972</v>
      </c>
      <c r="M19" s="644">
        <v>91.3</v>
      </c>
      <c r="N19" s="644">
        <v>8.7000000000000028</v>
      </c>
      <c r="O19" s="644">
        <v>90.644266799086324</v>
      </c>
      <c r="P19" s="644">
        <v>9.3557332009136704</v>
      </c>
      <c r="Q19" s="644">
        <v>93.2</v>
      </c>
      <c r="R19" s="644">
        <v>6.8</v>
      </c>
      <c r="S19" s="644">
        <v>93.610063828475361</v>
      </c>
      <c r="T19" s="644">
        <v>6.3899361715246386</v>
      </c>
      <c r="U19" s="644">
        <v>93.549334203714736</v>
      </c>
      <c r="V19" s="644">
        <v>6.4506657962852643</v>
      </c>
      <c r="W19" s="644">
        <v>93.939382178873331</v>
      </c>
      <c r="X19" s="644">
        <v>6.0606178211266695</v>
      </c>
      <c r="Y19" s="644">
        <v>94.052085067788667</v>
      </c>
      <c r="Z19" s="644">
        <v>5.9479149322113329</v>
      </c>
      <c r="AA19" s="345"/>
      <c r="AB19" s="601" t="s">
        <v>15</v>
      </c>
      <c r="AC19" s="646">
        <v>72.5065343663709</v>
      </c>
      <c r="AD19" s="646">
        <v>27.4934656336291</v>
      </c>
      <c r="AE19" s="646">
        <v>83.416440725765312</v>
      </c>
      <c r="AF19" s="646">
        <v>16.583559274234688</v>
      </c>
      <c r="AG19" s="646">
        <v>84.9</v>
      </c>
      <c r="AH19" s="646">
        <v>15.099999999999994</v>
      </c>
      <c r="AI19" s="646">
        <v>83.9</v>
      </c>
      <c r="AJ19" s="646">
        <v>16.099999999999994</v>
      </c>
      <c r="AK19" s="646">
        <v>83.7</v>
      </c>
      <c r="AL19" s="646">
        <v>16.299999999999997</v>
      </c>
      <c r="AM19" s="646">
        <v>83</v>
      </c>
      <c r="AN19" s="646">
        <v>17</v>
      </c>
      <c r="AO19" s="646">
        <v>82.712761510831541</v>
      </c>
      <c r="AP19" s="646">
        <v>17.287238489168452</v>
      </c>
      <c r="AQ19" s="646">
        <v>91.2</v>
      </c>
      <c r="AR19" s="646">
        <v>8.8000000000000007</v>
      </c>
      <c r="AS19" s="646">
        <v>93.610063828475361</v>
      </c>
      <c r="AT19" s="646">
        <v>6.3899361715246386</v>
      </c>
      <c r="AU19" s="646">
        <v>93.289578647029643</v>
      </c>
      <c r="AV19" s="646">
        <v>6.7104213529703571</v>
      </c>
      <c r="AW19" s="646">
        <v>93.929510671953025</v>
      </c>
      <c r="AX19" s="646">
        <v>6.0704893280469747</v>
      </c>
      <c r="AY19" s="646">
        <v>93.709438379303549</v>
      </c>
      <c r="AZ19" s="646">
        <v>6.290561620696451</v>
      </c>
    </row>
    <row r="20" spans="1:52" ht="10.5" customHeight="1" thickBot="1">
      <c r="A20" s="340"/>
      <c r="B20" s="560" t="s">
        <v>68</v>
      </c>
      <c r="C20" s="645">
        <v>78.206587813472368</v>
      </c>
      <c r="D20" s="645">
        <v>21.793412186527632</v>
      </c>
      <c r="E20" s="645">
        <v>86.43127412255015</v>
      </c>
      <c r="F20" s="645">
        <v>13.56872587744985</v>
      </c>
      <c r="G20" s="645">
        <v>88.2</v>
      </c>
      <c r="H20" s="645">
        <v>11.799999999999997</v>
      </c>
      <c r="I20" s="645">
        <v>90.8</v>
      </c>
      <c r="J20" s="645">
        <v>9.2000000000000028</v>
      </c>
      <c r="K20" s="645">
        <v>90.2</v>
      </c>
      <c r="L20" s="645">
        <v>9.7999999999999972</v>
      </c>
      <c r="M20" s="645">
        <v>90.6</v>
      </c>
      <c r="N20" s="645">
        <v>9.4000000000000057</v>
      </c>
      <c r="O20" s="645">
        <v>90.964658623332156</v>
      </c>
      <c r="P20" s="645">
        <v>9.0353413766678514</v>
      </c>
      <c r="Q20" s="645">
        <v>89.4</v>
      </c>
      <c r="R20" s="645">
        <v>10.6</v>
      </c>
      <c r="S20" s="645">
        <v>87.982081602861712</v>
      </c>
      <c r="T20" s="645">
        <v>12.017918397138288</v>
      </c>
      <c r="U20" s="645">
        <v>91.916989083451583</v>
      </c>
      <c r="V20" s="645">
        <v>8.0830109165484174</v>
      </c>
      <c r="W20" s="645">
        <v>91.807310381297995</v>
      </c>
      <c r="X20" s="645">
        <v>8.1926896187020049</v>
      </c>
      <c r="Y20" s="645">
        <v>93.89717804698266</v>
      </c>
      <c r="Z20" s="645">
        <v>6.1028219530173402</v>
      </c>
      <c r="AA20" s="345"/>
      <c r="AB20" s="602" t="s">
        <v>68</v>
      </c>
      <c r="AC20" s="647">
        <v>55.49625538910297</v>
      </c>
      <c r="AD20" s="647">
        <v>44.50374461089703</v>
      </c>
      <c r="AE20" s="647">
        <v>69.310363544897129</v>
      </c>
      <c r="AF20" s="647">
        <v>30.689636455102871</v>
      </c>
      <c r="AG20" s="647">
        <v>72.900000000000006</v>
      </c>
      <c r="AH20" s="647">
        <v>27.099999999999994</v>
      </c>
      <c r="AI20" s="647">
        <v>76.3</v>
      </c>
      <c r="AJ20" s="647">
        <v>23.700000000000003</v>
      </c>
      <c r="AK20" s="647">
        <v>75.900000000000006</v>
      </c>
      <c r="AL20" s="647">
        <v>24.099999999999994</v>
      </c>
      <c r="AM20" s="647">
        <v>76.3</v>
      </c>
      <c r="AN20" s="647">
        <v>23.700000000000003</v>
      </c>
      <c r="AO20" s="647">
        <v>76.542985689962052</v>
      </c>
      <c r="AP20" s="647">
        <v>23.457014310037952</v>
      </c>
      <c r="AQ20" s="647">
        <v>84.2</v>
      </c>
      <c r="AR20" s="647">
        <v>15.8</v>
      </c>
      <c r="AS20" s="647">
        <v>87.982081602861712</v>
      </c>
      <c r="AT20" s="647">
        <v>12.017918397138288</v>
      </c>
      <c r="AU20" s="647">
        <v>88.049435557423493</v>
      </c>
      <c r="AV20" s="647">
        <v>11.950564442576507</v>
      </c>
      <c r="AW20" s="647">
        <v>87.983442604422962</v>
      </c>
      <c r="AX20" s="647">
        <v>12.016557395577038</v>
      </c>
      <c r="AY20" s="647">
        <v>89.86449201352417</v>
      </c>
      <c r="AZ20" s="647">
        <v>10.13550798647583</v>
      </c>
    </row>
    <row r="21" spans="1:52" ht="10.5" customHeight="1" thickBot="1">
      <c r="A21" s="340"/>
      <c r="B21" s="344" t="s">
        <v>16</v>
      </c>
      <c r="C21" s="644">
        <v>88.266095834019438</v>
      </c>
      <c r="D21" s="644">
        <v>11.733904165980562</v>
      </c>
      <c r="E21" s="644">
        <v>90.33460434727175</v>
      </c>
      <c r="F21" s="644">
        <v>9.6653956527282503</v>
      </c>
      <c r="G21" s="644">
        <v>91.6</v>
      </c>
      <c r="H21" s="644">
        <v>8.4000000000000057</v>
      </c>
      <c r="I21" s="644">
        <v>90.9</v>
      </c>
      <c r="J21" s="644">
        <v>9.0999999999999943</v>
      </c>
      <c r="K21" s="644">
        <v>90.2</v>
      </c>
      <c r="L21" s="644">
        <v>9.7999999999999972</v>
      </c>
      <c r="M21" s="644">
        <v>90.6</v>
      </c>
      <c r="N21" s="644">
        <v>9.4000000000000057</v>
      </c>
      <c r="O21" s="644">
        <v>91.026247445947249</v>
      </c>
      <c r="P21" s="644">
        <v>8.9737525540527461</v>
      </c>
      <c r="Q21" s="644">
        <v>91.6</v>
      </c>
      <c r="R21" s="644">
        <v>8.4</v>
      </c>
      <c r="S21" s="644">
        <v>94.979988427180416</v>
      </c>
      <c r="T21" s="644">
        <v>5.020011572819584</v>
      </c>
      <c r="U21" s="644">
        <v>91.815545963956822</v>
      </c>
      <c r="V21" s="644">
        <v>8.1844540360431779</v>
      </c>
      <c r="W21" s="644">
        <v>92.65292888990389</v>
      </c>
      <c r="X21" s="644">
        <v>7.3470711100961097</v>
      </c>
      <c r="Y21" s="644">
        <v>92.45008067217772</v>
      </c>
      <c r="Z21" s="644">
        <v>7.5499193278222805</v>
      </c>
      <c r="AA21" s="345"/>
      <c r="AB21" s="601" t="s">
        <v>16</v>
      </c>
      <c r="AC21" s="646">
        <v>66.984340101415683</v>
      </c>
      <c r="AD21" s="646">
        <v>33.015659898584317</v>
      </c>
      <c r="AE21" s="646">
        <v>81.163657036640174</v>
      </c>
      <c r="AF21" s="646">
        <v>18.836342963359826</v>
      </c>
      <c r="AG21" s="646">
        <v>83.6</v>
      </c>
      <c r="AH21" s="646">
        <v>16.400000000000006</v>
      </c>
      <c r="AI21" s="646">
        <v>80.599999999999994</v>
      </c>
      <c r="AJ21" s="646">
        <v>19.400000000000006</v>
      </c>
      <c r="AK21" s="646">
        <v>80.3</v>
      </c>
      <c r="AL21" s="646">
        <v>19.700000000000003</v>
      </c>
      <c r="AM21" s="646">
        <v>80</v>
      </c>
      <c r="AN21" s="646">
        <v>20</v>
      </c>
      <c r="AO21" s="646">
        <v>80.777052756240451</v>
      </c>
      <c r="AP21" s="646">
        <v>19.222947243759549</v>
      </c>
      <c r="AQ21" s="646">
        <v>92.6</v>
      </c>
      <c r="AR21" s="646">
        <v>7.4</v>
      </c>
      <c r="AS21" s="646">
        <v>94.979988427180416</v>
      </c>
      <c r="AT21" s="646">
        <v>5.020011572819584</v>
      </c>
      <c r="AU21" s="646">
        <v>96.493922521451353</v>
      </c>
      <c r="AV21" s="646">
        <v>3.5060774785486473</v>
      </c>
      <c r="AW21" s="646">
        <v>96.340402053183112</v>
      </c>
      <c r="AX21" s="646">
        <v>3.6595979468168878</v>
      </c>
      <c r="AY21" s="646">
        <v>95.791269352929191</v>
      </c>
      <c r="AZ21" s="646">
        <v>4.2087306470708086</v>
      </c>
    </row>
    <row r="22" spans="1:52" ht="10.5" customHeight="1" thickBot="1">
      <c r="A22" s="340"/>
      <c r="B22" s="560" t="s">
        <v>17</v>
      </c>
      <c r="C22" s="645">
        <v>83.400681286191002</v>
      </c>
      <c r="D22" s="645">
        <v>16.599318713808998</v>
      </c>
      <c r="E22" s="645">
        <v>86.72039132590956</v>
      </c>
      <c r="F22" s="645">
        <v>13.27960867409044</v>
      </c>
      <c r="G22" s="645">
        <v>89.6</v>
      </c>
      <c r="H22" s="645">
        <v>10.400000000000006</v>
      </c>
      <c r="I22" s="645">
        <v>92</v>
      </c>
      <c r="J22" s="645">
        <v>8</v>
      </c>
      <c r="K22" s="645">
        <v>92.3</v>
      </c>
      <c r="L22" s="645">
        <v>7.7000000000000028</v>
      </c>
      <c r="M22" s="645">
        <v>93.1</v>
      </c>
      <c r="N22" s="645">
        <v>6.9000000000000057</v>
      </c>
      <c r="O22" s="645">
        <v>93.803281828751153</v>
      </c>
      <c r="P22" s="645">
        <v>6.1967181712488477</v>
      </c>
      <c r="Q22" s="645">
        <v>91.4</v>
      </c>
      <c r="R22" s="645">
        <v>8.6</v>
      </c>
      <c r="S22" s="645">
        <v>93.071816648680965</v>
      </c>
      <c r="T22" s="645">
        <v>6.928183351319035</v>
      </c>
      <c r="U22" s="645">
        <v>93.078689265790615</v>
      </c>
      <c r="V22" s="645">
        <v>6.9213107342093849</v>
      </c>
      <c r="W22" s="645">
        <v>94.468878236208496</v>
      </c>
      <c r="X22" s="645">
        <v>5.5311217637915036</v>
      </c>
      <c r="Y22" s="645">
        <v>91.731859556836838</v>
      </c>
      <c r="Z22" s="645">
        <v>8.268140443163162</v>
      </c>
      <c r="AA22" s="345"/>
      <c r="AB22" s="602" t="s">
        <v>17</v>
      </c>
      <c r="AC22" s="647">
        <v>59.131254778482855</v>
      </c>
      <c r="AD22" s="647">
        <v>40.868745221517145</v>
      </c>
      <c r="AE22" s="647">
        <v>75.021978269690266</v>
      </c>
      <c r="AF22" s="647">
        <v>24.978021730309734</v>
      </c>
      <c r="AG22" s="647">
        <v>78.8</v>
      </c>
      <c r="AH22" s="647">
        <v>21.200000000000003</v>
      </c>
      <c r="AI22" s="647">
        <v>80.5</v>
      </c>
      <c r="AJ22" s="647">
        <v>19.5</v>
      </c>
      <c r="AK22" s="647">
        <v>80.900000000000006</v>
      </c>
      <c r="AL22" s="647">
        <v>19.099999999999994</v>
      </c>
      <c r="AM22" s="647">
        <v>81.2</v>
      </c>
      <c r="AN22" s="647">
        <v>18.799999999999997</v>
      </c>
      <c r="AO22" s="647">
        <v>82.191000202099502</v>
      </c>
      <c r="AP22" s="647">
        <v>17.808999797900508</v>
      </c>
      <c r="AQ22" s="647">
        <v>90.9</v>
      </c>
      <c r="AR22" s="647">
        <v>9.1</v>
      </c>
      <c r="AS22" s="647">
        <v>93.071816648680965</v>
      </c>
      <c r="AT22" s="647">
        <v>6.928183351319035</v>
      </c>
      <c r="AU22" s="647">
        <v>94.113266442769472</v>
      </c>
      <c r="AV22" s="647">
        <v>5.8867335572305279</v>
      </c>
      <c r="AW22" s="647">
        <v>93.915051068225225</v>
      </c>
      <c r="AX22" s="647">
        <v>6.0849489317747754</v>
      </c>
      <c r="AY22" s="647">
        <v>91.926031156468014</v>
      </c>
      <c r="AZ22" s="647">
        <v>8.0739688435319863</v>
      </c>
    </row>
    <row r="23" spans="1:52" ht="10.5" customHeight="1" thickBot="1">
      <c r="A23" s="340"/>
      <c r="B23" s="344" t="s">
        <v>18</v>
      </c>
      <c r="C23" s="644">
        <v>92.941795469718286</v>
      </c>
      <c r="D23" s="644">
        <v>7.0582045302817136</v>
      </c>
      <c r="E23" s="644">
        <v>94.482187723777642</v>
      </c>
      <c r="F23" s="644">
        <v>5.517812276222358</v>
      </c>
      <c r="G23" s="644">
        <v>95.6</v>
      </c>
      <c r="H23" s="644">
        <v>4.4000000000000057</v>
      </c>
      <c r="I23" s="644">
        <v>96.5</v>
      </c>
      <c r="J23" s="644">
        <v>3.5</v>
      </c>
      <c r="K23" s="644">
        <v>97.1</v>
      </c>
      <c r="L23" s="644">
        <v>2.9000000000000057</v>
      </c>
      <c r="M23" s="644">
        <v>97.4</v>
      </c>
      <c r="N23" s="644">
        <v>2.5999999999999943</v>
      </c>
      <c r="O23" s="644">
        <v>96.944857904094249</v>
      </c>
      <c r="P23" s="644">
        <v>3.0551420959057709</v>
      </c>
      <c r="Q23" s="644">
        <v>95.6</v>
      </c>
      <c r="R23" s="644">
        <v>4.4000000000000004</v>
      </c>
      <c r="S23" s="644">
        <v>96.044450477124883</v>
      </c>
      <c r="T23" s="644">
        <v>3.955549522875117</v>
      </c>
      <c r="U23" s="644">
        <v>96.808994682376806</v>
      </c>
      <c r="V23" s="644">
        <v>3.1910053176231941</v>
      </c>
      <c r="W23" s="644">
        <v>97.37104040049573</v>
      </c>
      <c r="X23" s="644">
        <v>2.6289595995042703</v>
      </c>
      <c r="Y23" s="644">
        <v>96.620359069863113</v>
      </c>
      <c r="Z23" s="644">
        <v>3.3796409301368868</v>
      </c>
      <c r="AA23" s="345"/>
      <c r="AB23" s="601" t="s">
        <v>18</v>
      </c>
      <c r="AC23" s="646">
        <v>80.845532917985423</v>
      </c>
      <c r="AD23" s="646">
        <v>19.154467082014577</v>
      </c>
      <c r="AE23" s="646">
        <v>88.623243575283752</v>
      </c>
      <c r="AF23" s="646">
        <v>11.376756424716248</v>
      </c>
      <c r="AG23" s="646">
        <v>91.1</v>
      </c>
      <c r="AH23" s="646">
        <v>8.9000000000000057</v>
      </c>
      <c r="AI23" s="646">
        <v>91.6</v>
      </c>
      <c r="AJ23" s="646">
        <v>8.4000000000000057</v>
      </c>
      <c r="AK23" s="646">
        <v>92.2</v>
      </c>
      <c r="AL23" s="646">
        <v>7.7999999999999972</v>
      </c>
      <c r="AM23" s="646">
        <v>91.6</v>
      </c>
      <c r="AN23" s="646">
        <v>8.4000000000000057</v>
      </c>
      <c r="AO23" s="646">
        <v>91.334509306942635</v>
      </c>
      <c r="AP23" s="646">
        <v>8.6654906930573645</v>
      </c>
      <c r="AQ23" s="646">
        <v>95.3</v>
      </c>
      <c r="AR23" s="646">
        <v>4.7</v>
      </c>
      <c r="AS23" s="646">
        <v>96.044450477124883</v>
      </c>
      <c r="AT23" s="646">
        <v>3.955549522875117</v>
      </c>
      <c r="AU23" s="646">
        <v>96.171292560254884</v>
      </c>
      <c r="AV23" s="646">
        <v>3.8287074397451164</v>
      </c>
      <c r="AW23" s="646">
        <v>95.924758103057201</v>
      </c>
      <c r="AX23" s="646">
        <v>4.0752418969427993</v>
      </c>
      <c r="AY23" s="646">
        <v>96.335314414178001</v>
      </c>
      <c r="AZ23" s="646">
        <v>3.6646855858219993</v>
      </c>
    </row>
    <row r="24" spans="1:52" ht="10.5" customHeight="1" thickBot="1">
      <c r="A24" s="340"/>
      <c r="B24" s="560" t="s">
        <v>19</v>
      </c>
      <c r="C24" s="645">
        <v>57.209182521005943</v>
      </c>
      <c r="D24" s="645">
        <v>42.790817478994057</v>
      </c>
      <c r="E24" s="645">
        <v>67.029471866742853</v>
      </c>
      <c r="F24" s="645">
        <v>32.970528133257147</v>
      </c>
      <c r="G24" s="645">
        <v>72</v>
      </c>
      <c r="H24" s="645">
        <v>28</v>
      </c>
      <c r="I24" s="645">
        <v>71.8</v>
      </c>
      <c r="J24" s="645">
        <v>28.200000000000003</v>
      </c>
      <c r="K24" s="645">
        <v>72.599999999999994</v>
      </c>
      <c r="L24" s="645">
        <v>27.400000000000006</v>
      </c>
      <c r="M24" s="645">
        <v>73.8</v>
      </c>
      <c r="N24" s="645">
        <v>26.200000000000003</v>
      </c>
      <c r="O24" s="645">
        <v>74.277573376882245</v>
      </c>
      <c r="P24" s="645">
        <v>25.722426623117762</v>
      </c>
      <c r="Q24" s="645">
        <v>73.3</v>
      </c>
      <c r="R24" s="645">
        <v>26.7</v>
      </c>
      <c r="S24" s="645">
        <v>69.200244030285845</v>
      </c>
      <c r="T24" s="645">
        <v>30.799755969714155</v>
      </c>
      <c r="U24" s="645">
        <v>77.011184971439164</v>
      </c>
      <c r="V24" s="645">
        <v>22.988815028560836</v>
      </c>
      <c r="W24" s="645">
        <v>77.437815601224841</v>
      </c>
      <c r="X24" s="645">
        <v>22.562184398775159</v>
      </c>
      <c r="Y24" s="645">
        <v>79.227646526178617</v>
      </c>
      <c r="Z24" s="645">
        <v>20.772353473821383</v>
      </c>
      <c r="AA24" s="345"/>
      <c r="AB24" s="602" t="s">
        <v>19</v>
      </c>
      <c r="AC24" s="647">
        <v>28.532805895241747</v>
      </c>
      <c r="AD24" s="647">
        <v>71.467194104758249</v>
      </c>
      <c r="AE24" s="647">
        <v>41.971305350196737</v>
      </c>
      <c r="AF24" s="647">
        <v>58.028694649803263</v>
      </c>
      <c r="AG24" s="647">
        <v>42.9</v>
      </c>
      <c r="AH24" s="647">
        <v>57.1</v>
      </c>
      <c r="AI24" s="647">
        <v>42.7</v>
      </c>
      <c r="AJ24" s="647">
        <v>57.3</v>
      </c>
      <c r="AK24" s="647">
        <v>43</v>
      </c>
      <c r="AL24" s="647">
        <v>57</v>
      </c>
      <c r="AM24" s="647">
        <v>43.7</v>
      </c>
      <c r="AN24" s="647">
        <v>56.3</v>
      </c>
      <c r="AO24" s="647">
        <v>43.883890655631404</v>
      </c>
      <c r="AP24" s="647">
        <v>56.116109344368603</v>
      </c>
      <c r="AQ24" s="647">
        <v>60</v>
      </c>
      <c r="AR24" s="647">
        <v>40</v>
      </c>
      <c r="AS24" s="647">
        <v>69.200244030285845</v>
      </c>
      <c r="AT24" s="647">
        <v>30.799755969714155</v>
      </c>
      <c r="AU24" s="647">
        <v>69.968373196152356</v>
      </c>
      <c r="AV24" s="647">
        <v>30.031626803847644</v>
      </c>
      <c r="AW24" s="647">
        <v>70.827356123287572</v>
      </c>
      <c r="AX24" s="647">
        <v>29.172643876712428</v>
      </c>
      <c r="AY24" s="647">
        <v>71.42540357719227</v>
      </c>
      <c r="AZ24" s="647">
        <v>28.57459642280773</v>
      </c>
    </row>
    <row r="25" spans="1:52" ht="10.5" customHeight="1" thickBot="1">
      <c r="A25" s="340"/>
      <c r="B25" s="344" t="s">
        <v>29</v>
      </c>
      <c r="C25" s="644">
        <v>70.155847941386781</v>
      </c>
      <c r="D25" s="644">
        <v>29.844152058613219</v>
      </c>
      <c r="E25" s="644">
        <v>78.648902396005752</v>
      </c>
      <c r="F25" s="644">
        <v>21.351097603994248</v>
      </c>
      <c r="G25" s="644">
        <v>82.8</v>
      </c>
      <c r="H25" s="644">
        <v>17.200000000000003</v>
      </c>
      <c r="I25" s="644">
        <v>83.6</v>
      </c>
      <c r="J25" s="644">
        <v>16.400000000000006</v>
      </c>
      <c r="K25" s="644">
        <v>83.4</v>
      </c>
      <c r="L25" s="644">
        <v>16.599999999999994</v>
      </c>
      <c r="M25" s="644">
        <v>83.8</v>
      </c>
      <c r="N25" s="644">
        <v>16.200000000000003</v>
      </c>
      <c r="O25" s="644">
        <v>83.720512183676945</v>
      </c>
      <c r="P25" s="644">
        <v>16.279487816323059</v>
      </c>
      <c r="Q25" s="644">
        <v>85.4</v>
      </c>
      <c r="R25" s="644">
        <v>14.6</v>
      </c>
      <c r="S25" s="644">
        <v>86.3373732778049</v>
      </c>
      <c r="T25" s="644">
        <v>13.6626267221951</v>
      </c>
      <c r="U25" s="644">
        <v>86.996671984007719</v>
      </c>
      <c r="V25" s="644">
        <v>13.003328015992281</v>
      </c>
      <c r="W25" s="644">
        <v>86.88349416573017</v>
      </c>
      <c r="X25" s="644">
        <v>13.11650583426983</v>
      </c>
      <c r="Y25" s="644">
        <v>88.934548258709142</v>
      </c>
      <c r="Z25" s="644">
        <v>11.065451741290858</v>
      </c>
      <c r="AA25" s="345"/>
      <c r="AB25" s="601" t="s">
        <v>29</v>
      </c>
      <c r="AC25" s="646">
        <v>45.289831936910176</v>
      </c>
      <c r="AD25" s="646">
        <v>54.710168063089824</v>
      </c>
      <c r="AE25" s="646">
        <v>56.520077062925679</v>
      </c>
      <c r="AF25" s="646">
        <v>43.479922937074321</v>
      </c>
      <c r="AG25" s="646">
        <v>62.8</v>
      </c>
      <c r="AH25" s="646">
        <v>37.200000000000003</v>
      </c>
      <c r="AI25" s="646">
        <v>63.2</v>
      </c>
      <c r="AJ25" s="646">
        <v>36.799999999999997</v>
      </c>
      <c r="AK25" s="646">
        <v>63.2</v>
      </c>
      <c r="AL25" s="646">
        <v>36.799999999999997</v>
      </c>
      <c r="AM25" s="646">
        <v>63.8</v>
      </c>
      <c r="AN25" s="646">
        <v>36.200000000000003</v>
      </c>
      <c r="AO25" s="646">
        <v>63.886249004022758</v>
      </c>
      <c r="AP25" s="646">
        <v>36.113750995977242</v>
      </c>
      <c r="AQ25" s="646">
        <v>79</v>
      </c>
      <c r="AR25" s="646">
        <v>21</v>
      </c>
      <c r="AS25" s="646">
        <v>86.3373732778049</v>
      </c>
      <c r="AT25" s="646">
        <v>13.6626267221951</v>
      </c>
      <c r="AU25" s="646">
        <v>86.83048750765316</v>
      </c>
      <c r="AV25" s="646">
        <v>13.16951249234684</v>
      </c>
      <c r="AW25" s="646">
        <v>86.511863840382588</v>
      </c>
      <c r="AX25" s="646">
        <v>13.488136159617412</v>
      </c>
      <c r="AY25" s="646">
        <v>87.666146999114531</v>
      </c>
      <c r="AZ25" s="646">
        <v>12.333853000885469</v>
      </c>
    </row>
    <row r="26" spans="1:52" ht="10.5" customHeight="1" thickBot="1">
      <c r="A26" s="340"/>
      <c r="B26" s="560" t="s">
        <v>69</v>
      </c>
      <c r="C26" s="645">
        <v>82.807787406678344</v>
      </c>
      <c r="D26" s="645">
        <v>17.192212593321656</v>
      </c>
      <c r="E26" s="645">
        <v>89.23262900100228</v>
      </c>
      <c r="F26" s="645">
        <v>10.76737099899772</v>
      </c>
      <c r="G26" s="645">
        <v>92.3</v>
      </c>
      <c r="H26" s="645">
        <v>7.7000000000000028</v>
      </c>
      <c r="I26" s="645">
        <v>96.2</v>
      </c>
      <c r="J26" s="645">
        <v>3.7999999999999972</v>
      </c>
      <c r="K26" s="645">
        <v>96</v>
      </c>
      <c r="L26" s="645">
        <v>4</v>
      </c>
      <c r="M26" s="645">
        <v>96.2</v>
      </c>
      <c r="N26" s="645">
        <v>3.7999999999999972</v>
      </c>
      <c r="O26" s="645">
        <v>95.417475642438362</v>
      </c>
      <c r="P26" s="645">
        <v>4.5825243575616357</v>
      </c>
      <c r="Q26" s="645">
        <v>93.7</v>
      </c>
      <c r="R26" s="645">
        <v>6.3</v>
      </c>
      <c r="S26" s="645">
        <v>90.417247727508794</v>
      </c>
      <c r="T26" s="645">
        <v>9.5827522724912058</v>
      </c>
      <c r="U26" s="645">
        <v>94.907673294084475</v>
      </c>
      <c r="V26" s="645">
        <v>5.0923267059155251</v>
      </c>
      <c r="W26" s="645">
        <v>94.586688891056696</v>
      </c>
      <c r="X26" s="645">
        <v>5.4133111089433044</v>
      </c>
      <c r="Y26" s="645">
        <v>94.833784478102686</v>
      </c>
      <c r="Z26" s="645">
        <v>5.166215521897314</v>
      </c>
      <c r="AA26" s="345"/>
      <c r="AB26" s="602" t="s">
        <v>69</v>
      </c>
      <c r="AC26" s="647">
        <v>53.988717382432725</v>
      </c>
      <c r="AD26" s="647">
        <v>46.011282617567275</v>
      </c>
      <c r="AE26" s="647">
        <v>67.232431276760082</v>
      </c>
      <c r="AF26" s="647">
        <v>32.767568723239918</v>
      </c>
      <c r="AG26" s="647">
        <v>73.7</v>
      </c>
      <c r="AH26" s="647">
        <v>26.299999999999997</v>
      </c>
      <c r="AI26" s="647">
        <v>71.3</v>
      </c>
      <c r="AJ26" s="647">
        <v>28.700000000000003</v>
      </c>
      <c r="AK26" s="647">
        <v>71.5</v>
      </c>
      <c r="AL26" s="647">
        <v>28.5</v>
      </c>
      <c r="AM26" s="647">
        <v>71.599999999999994</v>
      </c>
      <c r="AN26" s="647">
        <v>28.400000000000006</v>
      </c>
      <c r="AO26" s="647">
        <v>71.754067859452391</v>
      </c>
      <c r="AP26" s="647">
        <v>28.245932140547609</v>
      </c>
      <c r="AQ26" s="647">
        <v>85.6</v>
      </c>
      <c r="AR26" s="647">
        <v>14.4</v>
      </c>
      <c r="AS26" s="647">
        <v>90.417247727508794</v>
      </c>
      <c r="AT26" s="647">
        <v>9.5827522724912058</v>
      </c>
      <c r="AU26" s="647">
        <v>90.400783844979856</v>
      </c>
      <c r="AV26" s="647">
        <v>9.5992161550201445</v>
      </c>
      <c r="AW26" s="647">
        <v>90.662425558551064</v>
      </c>
      <c r="AX26" s="647">
        <v>9.3375744414489361</v>
      </c>
      <c r="AY26" s="647">
        <v>90.290048699048484</v>
      </c>
      <c r="AZ26" s="647">
        <v>9.7099513009515164</v>
      </c>
    </row>
    <row r="27" spans="1:52" ht="10.5" customHeight="1" thickBot="1">
      <c r="A27" s="340"/>
      <c r="B27" s="344" t="s">
        <v>20</v>
      </c>
      <c r="C27" s="644">
        <v>88.710847593315322</v>
      </c>
      <c r="D27" s="644">
        <v>11.289152406684678</v>
      </c>
      <c r="E27" s="644">
        <v>89.099333035126051</v>
      </c>
      <c r="F27" s="644">
        <v>10.900666964873949</v>
      </c>
      <c r="G27" s="644">
        <v>93.8</v>
      </c>
      <c r="H27" s="644">
        <v>6.2000000000000028</v>
      </c>
      <c r="I27" s="644">
        <v>96.8</v>
      </c>
      <c r="J27" s="644">
        <v>3.2000000000000028</v>
      </c>
      <c r="K27" s="644">
        <v>97.6</v>
      </c>
      <c r="L27" s="644">
        <v>2.4000000000000057</v>
      </c>
      <c r="M27" s="644">
        <v>97.9</v>
      </c>
      <c r="N27" s="644">
        <v>2.0999999999999943</v>
      </c>
      <c r="O27" s="644">
        <v>96.717325568040565</v>
      </c>
      <c r="P27" s="644">
        <v>3.2826744319594439</v>
      </c>
      <c r="Q27" s="644">
        <v>94.5</v>
      </c>
      <c r="R27" s="644">
        <v>5.5</v>
      </c>
      <c r="S27" s="644">
        <v>92.715416388623751</v>
      </c>
      <c r="T27" s="644">
        <v>7.2845836113762488</v>
      </c>
      <c r="U27" s="644">
        <v>92.073545997017732</v>
      </c>
      <c r="V27" s="644">
        <v>7.9264540029822683</v>
      </c>
      <c r="W27" s="644">
        <v>93.229556176698367</v>
      </c>
      <c r="X27" s="644">
        <v>6.7704438233016333</v>
      </c>
      <c r="Y27" s="644">
        <v>88.869663471009062</v>
      </c>
      <c r="Z27" s="644">
        <v>11.130336528990938</v>
      </c>
      <c r="AA27" s="345"/>
      <c r="AB27" s="601" t="s">
        <v>20</v>
      </c>
      <c r="AC27" s="646">
        <v>54.341163814670267</v>
      </c>
      <c r="AD27" s="646">
        <v>45.658836185329733</v>
      </c>
      <c r="AE27" s="646">
        <v>76.114454430736117</v>
      </c>
      <c r="AF27" s="646">
        <v>23.885545569263883</v>
      </c>
      <c r="AG27" s="646">
        <v>81.3</v>
      </c>
      <c r="AH27" s="646">
        <v>18.700000000000003</v>
      </c>
      <c r="AI27" s="646">
        <v>84.7</v>
      </c>
      <c r="AJ27" s="646">
        <v>15.299999999999997</v>
      </c>
      <c r="AK27" s="646">
        <v>85.8</v>
      </c>
      <c r="AL27" s="646">
        <v>14.200000000000003</v>
      </c>
      <c r="AM27" s="646">
        <v>86.3</v>
      </c>
      <c r="AN27" s="646">
        <v>13.700000000000003</v>
      </c>
      <c r="AO27" s="646">
        <v>86.29677682743835</v>
      </c>
      <c r="AP27" s="646">
        <v>13.703223172561648</v>
      </c>
      <c r="AQ27" s="646">
        <v>98.5</v>
      </c>
      <c r="AR27" s="646">
        <v>10.5</v>
      </c>
      <c r="AS27" s="646">
        <v>92.715416388623751</v>
      </c>
      <c r="AT27" s="646">
        <v>7.2845836113762488</v>
      </c>
      <c r="AU27" s="646">
        <v>92.720920385640099</v>
      </c>
      <c r="AV27" s="646">
        <v>7.279079614359901</v>
      </c>
      <c r="AW27" s="646">
        <v>93.317559276587176</v>
      </c>
      <c r="AX27" s="646">
        <v>6.6824407234128245</v>
      </c>
      <c r="AY27" s="646">
        <v>90.240438589199996</v>
      </c>
      <c r="AZ27" s="646">
        <v>9.7595614108000035</v>
      </c>
    </row>
    <row r="28" spans="1:52" ht="10.5" customHeight="1" thickBot="1">
      <c r="A28" s="340"/>
      <c r="B28" s="560" t="s">
        <v>21</v>
      </c>
      <c r="C28" s="645">
        <v>65.530354788927113</v>
      </c>
      <c r="D28" s="645">
        <v>34.469645211072887</v>
      </c>
      <c r="E28" s="645">
        <v>73.549512809283996</v>
      </c>
      <c r="F28" s="645">
        <v>26.450487190716004</v>
      </c>
      <c r="G28" s="645">
        <v>78.2</v>
      </c>
      <c r="H28" s="645">
        <v>21.799999999999997</v>
      </c>
      <c r="I28" s="645">
        <v>78.2</v>
      </c>
      <c r="J28" s="645">
        <v>21.799999999999997</v>
      </c>
      <c r="K28" s="645">
        <v>78.3</v>
      </c>
      <c r="L28" s="645">
        <v>21.700000000000003</v>
      </c>
      <c r="M28" s="645">
        <v>78.900000000000006</v>
      </c>
      <c r="N28" s="645">
        <v>21.099999999999994</v>
      </c>
      <c r="O28" s="645">
        <v>79.956526554744286</v>
      </c>
      <c r="P28" s="645">
        <v>20.043473445255707</v>
      </c>
      <c r="Q28" s="645">
        <v>82.7</v>
      </c>
      <c r="R28" s="645">
        <v>17.3</v>
      </c>
      <c r="S28" s="645">
        <v>79.652236358181852</v>
      </c>
      <c r="T28" s="645">
        <v>20.347763641818148</v>
      </c>
      <c r="U28" s="645">
        <v>86.757255890302048</v>
      </c>
      <c r="V28" s="645">
        <v>13.242744109697952</v>
      </c>
      <c r="W28" s="645">
        <v>87.307852540613538</v>
      </c>
      <c r="X28" s="645">
        <v>12.692147459386462</v>
      </c>
      <c r="Y28" s="645">
        <v>87.60317378246495</v>
      </c>
      <c r="Z28" s="645">
        <v>12.39682621753505</v>
      </c>
      <c r="AA28" s="345"/>
      <c r="AB28" s="602" t="s">
        <v>21</v>
      </c>
      <c r="AC28" s="647">
        <v>46.218612352506192</v>
      </c>
      <c r="AD28" s="647">
        <v>53.781387647493808</v>
      </c>
      <c r="AE28" s="647">
        <v>53.489389460623315</v>
      </c>
      <c r="AF28" s="647">
        <v>46.510610539376685</v>
      </c>
      <c r="AG28" s="647">
        <v>59.2</v>
      </c>
      <c r="AH28" s="647">
        <v>40.799999999999997</v>
      </c>
      <c r="AI28" s="647">
        <v>59.8</v>
      </c>
      <c r="AJ28" s="647">
        <v>40.200000000000003</v>
      </c>
      <c r="AK28" s="647">
        <v>59.9</v>
      </c>
      <c r="AL28" s="647">
        <v>40.1</v>
      </c>
      <c r="AM28" s="647">
        <v>60.5</v>
      </c>
      <c r="AN28" s="647">
        <v>39.5</v>
      </c>
      <c r="AO28" s="647">
        <v>61.342926365915574</v>
      </c>
      <c r="AP28" s="647">
        <v>38.657073634084433</v>
      </c>
      <c r="AQ28" s="647">
        <v>74.2</v>
      </c>
      <c r="AR28" s="647">
        <v>25.8</v>
      </c>
      <c r="AS28" s="647">
        <v>79.652236358181852</v>
      </c>
      <c r="AT28" s="647">
        <v>20.347763641818148</v>
      </c>
      <c r="AU28" s="647">
        <v>80.338635934151725</v>
      </c>
      <c r="AV28" s="647">
        <v>19.661364065848275</v>
      </c>
      <c r="AW28" s="647">
        <v>80.665729654069125</v>
      </c>
      <c r="AX28" s="647">
        <v>19.334270345930875</v>
      </c>
      <c r="AY28" s="647">
        <v>81.270447630444096</v>
      </c>
      <c r="AZ28" s="647">
        <v>18.729552369555904</v>
      </c>
    </row>
    <row r="29" spans="1:52" ht="10.5" customHeight="1" thickBot="1">
      <c r="A29" s="340"/>
      <c r="B29" s="344" t="s">
        <v>22</v>
      </c>
      <c r="C29" s="644">
        <v>79.811216675722292</v>
      </c>
      <c r="D29" s="644">
        <v>20.188783324277708</v>
      </c>
      <c r="E29" s="644">
        <v>87.987055279317076</v>
      </c>
      <c r="F29" s="644">
        <v>12.012944720682924</v>
      </c>
      <c r="G29" s="644">
        <v>91.8</v>
      </c>
      <c r="H29" s="644">
        <v>8.2000000000000028</v>
      </c>
      <c r="I29" s="644">
        <v>95.3</v>
      </c>
      <c r="J29" s="644">
        <v>4.7000000000000028</v>
      </c>
      <c r="K29" s="644">
        <v>96.3</v>
      </c>
      <c r="L29" s="644">
        <v>3.7000000000000028</v>
      </c>
      <c r="M29" s="644">
        <v>96.6</v>
      </c>
      <c r="N29" s="644">
        <v>3.4000000000000057</v>
      </c>
      <c r="O29" s="644">
        <v>96.969823234622453</v>
      </c>
      <c r="P29" s="644">
        <v>3.0301767653775444</v>
      </c>
      <c r="Q29" s="644">
        <v>93.1</v>
      </c>
      <c r="R29" s="644">
        <v>6.9</v>
      </c>
      <c r="S29" s="644">
        <v>91.078419525461626</v>
      </c>
      <c r="T29" s="644">
        <v>8.9215804745383736</v>
      </c>
      <c r="U29" s="644">
        <v>94.886307502102909</v>
      </c>
      <c r="V29" s="644">
        <v>5.113692497897091</v>
      </c>
      <c r="W29" s="644">
        <v>95.542406890200894</v>
      </c>
      <c r="X29" s="644">
        <v>4.4575931097991059</v>
      </c>
      <c r="Y29" s="644">
        <v>96.536557701746233</v>
      </c>
      <c r="Z29" s="644">
        <v>3.4634422982537671</v>
      </c>
      <c r="AA29" s="345"/>
      <c r="AB29" s="601" t="s">
        <v>22</v>
      </c>
      <c r="AC29" s="646">
        <v>53.455391807979659</v>
      </c>
      <c r="AD29" s="646">
        <v>46.544608192020341</v>
      </c>
      <c r="AE29" s="646">
        <v>67.283135274073473</v>
      </c>
      <c r="AF29" s="646">
        <v>32.716864725926527</v>
      </c>
      <c r="AG29" s="646">
        <v>73.099999999999994</v>
      </c>
      <c r="AH29" s="646">
        <v>26.900000000000006</v>
      </c>
      <c r="AI29" s="646">
        <v>77.099999999999994</v>
      </c>
      <c r="AJ29" s="646">
        <v>22.900000000000006</v>
      </c>
      <c r="AK29" s="646">
        <v>78.400000000000006</v>
      </c>
      <c r="AL29" s="646">
        <v>21.599999999999994</v>
      </c>
      <c r="AM29" s="646">
        <v>79.599999999999994</v>
      </c>
      <c r="AN29" s="646">
        <v>20.400000000000006</v>
      </c>
      <c r="AO29" s="646">
        <v>79.423666531790204</v>
      </c>
      <c r="AP29" s="646">
        <v>20.5763334682098</v>
      </c>
      <c r="AQ29" s="646">
        <v>86.4</v>
      </c>
      <c r="AR29" s="646">
        <v>13.6</v>
      </c>
      <c r="AS29" s="646">
        <v>91.078419525461626</v>
      </c>
      <c r="AT29" s="646">
        <v>8.9215804745383736</v>
      </c>
      <c r="AU29" s="646">
        <v>91.599583856258334</v>
      </c>
      <c r="AV29" s="646">
        <v>8.4004161437416656</v>
      </c>
      <c r="AW29" s="646">
        <v>92.855434544881291</v>
      </c>
      <c r="AX29" s="646">
        <v>7.144565455118709</v>
      </c>
      <c r="AY29" s="646">
        <v>92.60276239638597</v>
      </c>
      <c r="AZ29" s="646">
        <v>7.3972376036140304</v>
      </c>
    </row>
    <row r="30" spans="1:52" ht="10.5" customHeight="1" thickBot="1">
      <c r="A30" s="340"/>
      <c r="B30" s="560" t="s">
        <v>30</v>
      </c>
      <c r="C30" s="645">
        <v>91.024342180620778</v>
      </c>
      <c r="D30" s="645">
        <v>8.9756578193792222</v>
      </c>
      <c r="E30" s="645">
        <v>93.985675880456228</v>
      </c>
      <c r="F30" s="645">
        <v>6.0143241195437724</v>
      </c>
      <c r="G30" s="645">
        <v>95.7</v>
      </c>
      <c r="H30" s="645">
        <v>4.2999999999999972</v>
      </c>
      <c r="I30" s="645">
        <v>97.4</v>
      </c>
      <c r="J30" s="645">
        <v>2.5999999999999943</v>
      </c>
      <c r="K30" s="645">
        <v>98</v>
      </c>
      <c r="L30" s="645">
        <v>2</v>
      </c>
      <c r="M30" s="645">
        <v>97.7</v>
      </c>
      <c r="N30" s="645">
        <v>2.2999999999999972</v>
      </c>
      <c r="O30" s="645">
        <v>97.531513179113688</v>
      </c>
      <c r="P30" s="645">
        <v>2.4684868208863149</v>
      </c>
      <c r="Q30" s="645">
        <v>95.2</v>
      </c>
      <c r="R30" s="645">
        <v>4.8</v>
      </c>
      <c r="S30" s="645">
        <v>89.223862602078825</v>
      </c>
      <c r="T30" s="645">
        <v>10.776137397921175</v>
      </c>
      <c r="U30" s="645">
        <v>96.459291890792997</v>
      </c>
      <c r="V30" s="645">
        <v>3.540708109207003</v>
      </c>
      <c r="W30" s="645">
        <v>96.61770603645877</v>
      </c>
      <c r="X30" s="645">
        <v>3.3822939635412297</v>
      </c>
      <c r="Y30" s="645">
        <v>96.676739496670763</v>
      </c>
      <c r="Z30" s="645">
        <v>3.3232605033292373</v>
      </c>
      <c r="AA30" s="345"/>
      <c r="AB30" s="602" t="s">
        <v>30</v>
      </c>
      <c r="AC30" s="647">
        <v>64.878322459106272</v>
      </c>
      <c r="AD30" s="647">
        <v>35.121677540893728</v>
      </c>
      <c r="AE30" s="647">
        <v>73.469086181826782</v>
      </c>
      <c r="AF30" s="647">
        <v>26.530913818173218</v>
      </c>
      <c r="AG30" s="647">
        <v>78.2</v>
      </c>
      <c r="AH30" s="647">
        <v>21.799999999999997</v>
      </c>
      <c r="AI30" s="647">
        <v>79.3</v>
      </c>
      <c r="AJ30" s="647">
        <v>20.700000000000003</v>
      </c>
      <c r="AK30" s="647">
        <v>80.3</v>
      </c>
      <c r="AL30" s="647">
        <v>19.700000000000003</v>
      </c>
      <c r="AM30" s="647">
        <v>80.3</v>
      </c>
      <c r="AN30" s="647">
        <v>19.700000000000003</v>
      </c>
      <c r="AO30" s="647">
        <v>80.756144499931665</v>
      </c>
      <c r="AP30" s="647">
        <v>19.243855500068342</v>
      </c>
      <c r="AQ30" s="647">
        <v>85.4</v>
      </c>
      <c r="AR30" s="647">
        <v>14.6</v>
      </c>
      <c r="AS30" s="647">
        <v>89.223862602078825</v>
      </c>
      <c r="AT30" s="647">
        <v>10.776137397921175</v>
      </c>
      <c r="AU30" s="647">
        <v>89.581731078161695</v>
      </c>
      <c r="AV30" s="647">
        <v>10.418268921838305</v>
      </c>
      <c r="AW30" s="647">
        <v>89.966967920162432</v>
      </c>
      <c r="AX30" s="647">
        <v>10.033032079837568</v>
      </c>
      <c r="AY30" s="647">
        <v>89.567326517598005</v>
      </c>
      <c r="AZ30" s="647">
        <v>10.432673482401995</v>
      </c>
    </row>
    <row r="31" spans="1:52" ht="10.5" customHeight="1" thickBot="1">
      <c r="A31" s="340"/>
      <c r="B31" s="344" t="s">
        <v>23</v>
      </c>
      <c r="C31" s="644">
        <v>55.396637972201212</v>
      </c>
      <c r="D31" s="644">
        <v>44.603362027798788</v>
      </c>
      <c r="E31" s="644">
        <v>65.117928751474977</v>
      </c>
      <c r="F31" s="644">
        <v>34.882071248525023</v>
      </c>
      <c r="G31" s="644">
        <v>72.8</v>
      </c>
      <c r="H31" s="644">
        <v>27.200000000000003</v>
      </c>
      <c r="I31" s="644">
        <v>71.7</v>
      </c>
      <c r="J31" s="644">
        <v>28.299999999999997</v>
      </c>
      <c r="K31" s="644">
        <v>71.8</v>
      </c>
      <c r="L31" s="644">
        <v>28.200000000000003</v>
      </c>
      <c r="M31" s="644">
        <v>71.900000000000006</v>
      </c>
      <c r="N31" s="644">
        <v>28.099999999999994</v>
      </c>
      <c r="O31" s="644">
        <v>71.917684456181391</v>
      </c>
      <c r="P31" s="644">
        <v>28.082315543818606</v>
      </c>
      <c r="Q31" s="644">
        <v>76.400000000000006</v>
      </c>
      <c r="R31" s="644">
        <v>23.6</v>
      </c>
      <c r="S31" s="644">
        <v>95.40757760110705</v>
      </c>
      <c r="T31" s="644">
        <v>4.5924223988929498</v>
      </c>
      <c r="U31" s="644">
        <v>82.432814223247036</v>
      </c>
      <c r="V31" s="644">
        <v>17.567185776752964</v>
      </c>
      <c r="W31" s="644">
        <v>82.56917605087736</v>
      </c>
      <c r="X31" s="644">
        <v>17.43082394912264</v>
      </c>
      <c r="Y31" s="644">
        <v>83.394997016162876</v>
      </c>
      <c r="Z31" s="644">
        <v>16.605002983837124</v>
      </c>
      <c r="AA31" s="345"/>
      <c r="AB31" s="601" t="s">
        <v>23</v>
      </c>
      <c r="AC31" s="646">
        <v>60.603367385825479</v>
      </c>
      <c r="AD31" s="646">
        <v>39.396632614174521</v>
      </c>
      <c r="AE31" s="646">
        <v>82.030787278295321</v>
      </c>
      <c r="AF31" s="646">
        <v>17.969212721704679</v>
      </c>
      <c r="AG31" s="646">
        <v>84.4</v>
      </c>
      <c r="AH31" s="646">
        <v>15.599999999999994</v>
      </c>
      <c r="AI31" s="646">
        <v>83.2</v>
      </c>
      <c r="AJ31" s="646">
        <v>16.799999999999997</v>
      </c>
      <c r="AK31" s="646">
        <v>82.3</v>
      </c>
      <c r="AL31" s="646">
        <v>17.700000000000003</v>
      </c>
      <c r="AM31" s="646">
        <v>82.1</v>
      </c>
      <c r="AN31" s="646">
        <v>17.900000000000006</v>
      </c>
      <c r="AO31" s="646">
        <v>81.762630545604878</v>
      </c>
      <c r="AP31" s="646">
        <v>18.237369454395129</v>
      </c>
      <c r="AQ31" s="646">
        <v>93.4</v>
      </c>
      <c r="AR31" s="646">
        <v>6.6</v>
      </c>
      <c r="AS31" s="646">
        <v>95.40757760110705</v>
      </c>
      <c r="AT31" s="646">
        <v>4.5924223988929498</v>
      </c>
      <c r="AU31" s="646">
        <v>95.717110298593738</v>
      </c>
      <c r="AV31" s="646">
        <v>4.2828897014062619</v>
      </c>
      <c r="AW31" s="646">
        <v>95.650551322723885</v>
      </c>
      <c r="AX31" s="646">
        <v>4.3494486772761149</v>
      </c>
      <c r="AY31" s="646">
        <v>96.447614103435839</v>
      </c>
      <c r="AZ31" s="646">
        <v>3.5523858965641608</v>
      </c>
    </row>
    <row r="32" spans="1:52" ht="10.5" customHeight="1" thickBot="1">
      <c r="A32" s="340"/>
      <c r="B32" s="560" t="s">
        <v>24</v>
      </c>
      <c r="C32" s="645">
        <v>80.945905678602898</v>
      </c>
      <c r="D32" s="645">
        <v>19.054094321397102</v>
      </c>
      <c r="E32" s="645">
        <v>88.88422068511565</v>
      </c>
      <c r="F32" s="645">
        <v>11.11577931488435</v>
      </c>
      <c r="G32" s="645">
        <v>94.1</v>
      </c>
      <c r="H32" s="645">
        <v>5.9000000000000057</v>
      </c>
      <c r="I32" s="645">
        <v>95.7</v>
      </c>
      <c r="J32" s="645">
        <v>4.2999999999999972</v>
      </c>
      <c r="K32" s="645">
        <v>96.5</v>
      </c>
      <c r="L32" s="645">
        <v>3.5</v>
      </c>
      <c r="M32" s="645">
        <v>96.4</v>
      </c>
      <c r="N32" s="645">
        <v>3.5999999999999943</v>
      </c>
      <c r="O32" s="645">
        <v>95.724264291014975</v>
      </c>
      <c r="P32" s="645">
        <v>4.275735708985045</v>
      </c>
      <c r="Q32" s="645">
        <v>94.7</v>
      </c>
      <c r="R32" s="645">
        <v>5.3</v>
      </c>
      <c r="S32" s="645">
        <v>86.906569279266094</v>
      </c>
      <c r="T32" s="645">
        <v>13.093430720733906</v>
      </c>
      <c r="U32" s="645">
        <v>96.041219563594154</v>
      </c>
      <c r="V32" s="645">
        <v>3.9587804364058456</v>
      </c>
      <c r="W32" s="645">
        <v>97.240746920456061</v>
      </c>
      <c r="X32" s="645">
        <v>2.7592530795439387</v>
      </c>
      <c r="Y32" s="645">
        <v>96.679003685393113</v>
      </c>
      <c r="Z32" s="645">
        <v>3.3209963146068873</v>
      </c>
      <c r="AA32" s="345"/>
      <c r="AB32" s="602" t="s">
        <v>24</v>
      </c>
      <c r="AC32" s="647">
        <v>57.788037475052192</v>
      </c>
      <c r="AD32" s="647">
        <v>42.211962524947808</v>
      </c>
      <c r="AE32" s="647">
        <v>65.618175733095697</v>
      </c>
      <c r="AF32" s="647">
        <v>34.381824266904303</v>
      </c>
      <c r="AG32" s="647">
        <v>73.400000000000006</v>
      </c>
      <c r="AH32" s="647">
        <v>26.599999999999994</v>
      </c>
      <c r="AI32" s="647">
        <v>76</v>
      </c>
      <c r="AJ32" s="647">
        <v>24</v>
      </c>
      <c r="AK32" s="647">
        <v>76.7</v>
      </c>
      <c r="AL32" s="647">
        <v>23.299999999999997</v>
      </c>
      <c r="AM32" s="647">
        <v>77</v>
      </c>
      <c r="AN32" s="647">
        <v>23</v>
      </c>
      <c r="AO32" s="647">
        <v>77.861670636111128</v>
      </c>
      <c r="AP32" s="647">
        <v>22.138329363888872</v>
      </c>
      <c r="AQ32" s="647">
        <v>82.4</v>
      </c>
      <c r="AR32" s="647">
        <v>17.600000000000001</v>
      </c>
      <c r="AS32" s="647">
        <v>86.906569279266094</v>
      </c>
      <c r="AT32" s="647">
        <v>13.093430720733906</v>
      </c>
      <c r="AU32" s="647">
        <v>87.466865428769168</v>
      </c>
      <c r="AV32" s="647">
        <v>12.533134571230832</v>
      </c>
      <c r="AW32" s="647">
        <v>89.187533381876463</v>
      </c>
      <c r="AX32" s="647">
        <v>10.812466618123537</v>
      </c>
      <c r="AY32" s="647">
        <v>88.35070588158716</v>
      </c>
      <c r="AZ32" s="647">
        <v>11.64929411841284</v>
      </c>
    </row>
    <row r="33" spans="1:52" ht="10.5" customHeight="1" thickBot="1">
      <c r="A33" s="340"/>
      <c r="B33" s="344" t="s">
        <v>25</v>
      </c>
      <c r="C33" s="644">
        <v>90.92350433996431</v>
      </c>
      <c r="D33" s="644">
        <v>9.0764956600356896</v>
      </c>
      <c r="E33" s="644">
        <v>95.633772780587194</v>
      </c>
      <c r="F33" s="644">
        <v>4.3662272194128064</v>
      </c>
      <c r="G33" s="644">
        <v>96.3</v>
      </c>
      <c r="H33" s="644">
        <v>3.7</v>
      </c>
      <c r="I33" s="644">
        <v>96.3</v>
      </c>
      <c r="J33" s="644">
        <v>3.7</v>
      </c>
      <c r="K33" s="644">
        <v>96</v>
      </c>
      <c r="L33" s="644">
        <v>4</v>
      </c>
      <c r="M33" s="644">
        <v>95.3</v>
      </c>
      <c r="N33" s="644">
        <v>4.7</v>
      </c>
      <c r="O33" s="644">
        <v>94.530446851965337</v>
      </c>
      <c r="P33" s="644">
        <v>5.4695531480346542</v>
      </c>
      <c r="Q33" s="644">
        <v>97.3</v>
      </c>
      <c r="R33" s="644">
        <v>2.7</v>
      </c>
      <c r="S33" s="644">
        <v>94.523904716457949</v>
      </c>
      <c r="T33" s="644">
        <v>5.4760952835420511</v>
      </c>
      <c r="U33" s="644">
        <v>97.768192269084693</v>
      </c>
      <c r="V33" s="644">
        <v>2.2318077309153068</v>
      </c>
      <c r="W33" s="644">
        <v>96.7087914686972</v>
      </c>
      <c r="X33" s="644">
        <v>3.2912085313028001</v>
      </c>
      <c r="Y33" s="644">
        <v>97.918491180192433</v>
      </c>
      <c r="Z33" s="644">
        <v>2.0815088198075671</v>
      </c>
      <c r="AA33" s="345"/>
      <c r="AB33" s="601" t="s">
        <v>25</v>
      </c>
      <c r="AC33" s="646">
        <v>57.084566702075222</v>
      </c>
      <c r="AD33" s="646">
        <v>42.915433297924778</v>
      </c>
      <c r="AE33" s="646">
        <v>75.508812766430495</v>
      </c>
      <c r="AF33" s="646">
        <v>24.491187233569505</v>
      </c>
      <c r="AG33" s="646">
        <v>81.900000000000006</v>
      </c>
      <c r="AH33" s="646">
        <v>18.100000000000001</v>
      </c>
      <c r="AI33" s="646">
        <v>83.3</v>
      </c>
      <c r="AJ33" s="646">
        <v>16.7</v>
      </c>
      <c r="AK33" s="646">
        <v>82.9</v>
      </c>
      <c r="AL33" s="646">
        <v>17.100000000000001</v>
      </c>
      <c r="AM33" s="646">
        <v>82.8</v>
      </c>
      <c r="AN33" s="646">
        <v>17.2</v>
      </c>
      <c r="AO33" s="646">
        <v>82.37595708665161</v>
      </c>
      <c r="AP33" s="646">
        <v>17.624042913348397</v>
      </c>
      <c r="AQ33" s="646">
        <v>90.6</v>
      </c>
      <c r="AR33" s="646">
        <v>9.4</v>
      </c>
      <c r="AS33" s="646">
        <v>94.523904716457949</v>
      </c>
      <c r="AT33" s="646">
        <v>5.4760952835420511</v>
      </c>
      <c r="AU33" s="646">
        <v>94.126101303189472</v>
      </c>
      <c r="AV33" s="646">
        <v>5.873898696810528</v>
      </c>
      <c r="AW33" s="646">
        <v>92.862872625309677</v>
      </c>
      <c r="AX33" s="646">
        <v>7.1371273746903228</v>
      </c>
      <c r="AY33" s="646">
        <v>94.466904719473916</v>
      </c>
      <c r="AZ33" s="646">
        <v>5.5330952805260836</v>
      </c>
    </row>
    <row r="34" spans="1:52" ht="10.5" customHeight="1" thickBot="1">
      <c r="A34" s="340"/>
      <c r="B34" s="560" t="s">
        <v>26</v>
      </c>
      <c r="C34" s="645">
        <v>57.484773312749148</v>
      </c>
      <c r="D34" s="645">
        <v>42.515226687250852</v>
      </c>
      <c r="E34" s="645">
        <v>62.197681227449507</v>
      </c>
      <c r="F34" s="645">
        <v>37.802318772550493</v>
      </c>
      <c r="G34" s="645">
        <v>69.900000000000006</v>
      </c>
      <c r="H34" s="645">
        <v>30.099999999999994</v>
      </c>
      <c r="I34" s="645">
        <v>70.8</v>
      </c>
      <c r="J34" s="645">
        <v>29.200000000000003</v>
      </c>
      <c r="K34" s="645">
        <v>71</v>
      </c>
      <c r="L34" s="645">
        <v>29</v>
      </c>
      <c r="M34" s="645">
        <v>71.3</v>
      </c>
      <c r="N34" s="645">
        <v>28.700000000000003</v>
      </c>
      <c r="O34" s="645">
        <v>71.426484427843477</v>
      </c>
      <c r="P34" s="645">
        <v>28.573515572156534</v>
      </c>
      <c r="Q34" s="645">
        <v>76.3</v>
      </c>
      <c r="R34" s="645">
        <v>23.7</v>
      </c>
      <c r="S34" s="645">
        <v>82.556604308273393</v>
      </c>
      <c r="T34" s="645">
        <v>17.443395691726607</v>
      </c>
      <c r="U34" s="645">
        <v>80.779803209597688</v>
      </c>
      <c r="V34" s="645">
        <v>19.220196790402312</v>
      </c>
      <c r="W34" s="645">
        <v>81.133368832474872</v>
      </c>
      <c r="X34" s="645">
        <v>18.866631167525128</v>
      </c>
      <c r="Y34" s="645">
        <v>82.949214539145686</v>
      </c>
      <c r="Z34" s="645">
        <v>17.050785460854314</v>
      </c>
      <c r="AA34" s="345"/>
      <c r="AB34" s="602" t="s">
        <v>26</v>
      </c>
      <c r="AC34" s="647">
        <v>50.071425256093463</v>
      </c>
      <c r="AD34" s="647">
        <v>49.928574743906537</v>
      </c>
      <c r="AE34" s="647">
        <v>60.441148175439452</v>
      </c>
      <c r="AF34" s="647">
        <v>39.558851824560548</v>
      </c>
      <c r="AG34" s="647">
        <v>64.599999999999994</v>
      </c>
      <c r="AH34" s="647">
        <v>35.400000000000006</v>
      </c>
      <c r="AI34" s="647">
        <v>64.7</v>
      </c>
      <c r="AJ34" s="647">
        <v>35.299999999999997</v>
      </c>
      <c r="AK34" s="647">
        <v>64.7</v>
      </c>
      <c r="AL34" s="647">
        <v>35.299999999999997</v>
      </c>
      <c r="AM34" s="647">
        <v>65</v>
      </c>
      <c r="AN34" s="647">
        <v>35</v>
      </c>
      <c r="AO34" s="647">
        <v>65.102351784725613</v>
      </c>
      <c r="AP34" s="647">
        <v>34.897648215274387</v>
      </c>
      <c r="AQ34" s="647">
        <v>77.7</v>
      </c>
      <c r="AR34" s="647">
        <v>22.3</v>
      </c>
      <c r="AS34" s="647">
        <v>82.556604308273393</v>
      </c>
      <c r="AT34" s="647">
        <v>17.443395691726607</v>
      </c>
      <c r="AU34" s="647">
        <v>83.217842284249784</v>
      </c>
      <c r="AV34" s="647">
        <v>16.782157715750216</v>
      </c>
      <c r="AW34" s="647">
        <v>84.672110919999952</v>
      </c>
      <c r="AX34" s="647">
        <v>15.327889080000048</v>
      </c>
      <c r="AY34" s="647">
        <v>84.505248054365509</v>
      </c>
      <c r="AZ34" s="647">
        <v>15.494751945634491</v>
      </c>
    </row>
    <row r="35" spans="1:52" ht="10.5" customHeight="1" thickBot="1">
      <c r="A35" s="340"/>
      <c r="B35" s="344" t="s">
        <v>27</v>
      </c>
      <c r="C35" s="644">
        <v>70.179762753039427</v>
      </c>
      <c r="D35" s="644">
        <v>29.820237246960573</v>
      </c>
      <c r="E35" s="644">
        <v>85.538644253137392</v>
      </c>
      <c r="F35" s="644">
        <v>14.461355746862608</v>
      </c>
      <c r="G35" s="644">
        <v>93.7</v>
      </c>
      <c r="H35" s="644">
        <v>6.2999999999999972</v>
      </c>
      <c r="I35" s="644">
        <v>95.4</v>
      </c>
      <c r="J35" s="644">
        <v>4.5999999999999943</v>
      </c>
      <c r="K35" s="644">
        <v>95.4</v>
      </c>
      <c r="L35" s="644">
        <v>4.5999999999999943</v>
      </c>
      <c r="M35" s="644">
        <v>95.3</v>
      </c>
      <c r="N35" s="644">
        <v>4.7000000000000028</v>
      </c>
      <c r="O35" s="644">
        <v>95.882716220140708</v>
      </c>
      <c r="P35" s="644">
        <v>4.1172837798593029</v>
      </c>
      <c r="Q35" s="644">
        <v>96.1</v>
      </c>
      <c r="R35" s="644">
        <v>3.9</v>
      </c>
      <c r="S35" s="644">
        <v>78.768748161944913</v>
      </c>
      <c r="T35" s="644">
        <v>21.231251838055087</v>
      </c>
      <c r="U35" s="644">
        <v>98.248168844362098</v>
      </c>
      <c r="V35" s="644">
        <v>1.7518311556379018</v>
      </c>
      <c r="W35" s="644">
        <v>98.323049949907045</v>
      </c>
      <c r="X35" s="644">
        <v>1.6769500500929553</v>
      </c>
      <c r="Y35" s="644">
        <v>97.380552708683609</v>
      </c>
      <c r="Z35" s="644">
        <v>2.6194472913163906</v>
      </c>
      <c r="AA35" s="345"/>
      <c r="AB35" s="601" t="s">
        <v>27</v>
      </c>
      <c r="AC35" s="646">
        <v>42.058060157204721</v>
      </c>
      <c r="AD35" s="646">
        <v>57.941939842795279</v>
      </c>
      <c r="AE35" s="646">
        <v>48.784307606604393</v>
      </c>
      <c r="AF35" s="646">
        <v>51.215692393395607</v>
      </c>
      <c r="AG35" s="646">
        <v>54.6</v>
      </c>
      <c r="AH35" s="646">
        <v>45.4</v>
      </c>
      <c r="AI35" s="646">
        <v>53.4</v>
      </c>
      <c r="AJ35" s="646">
        <v>46.6</v>
      </c>
      <c r="AK35" s="646">
        <v>54.3</v>
      </c>
      <c r="AL35" s="646">
        <v>45.7</v>
      </c>
      <c r="AM35" s="646">
        <v>54.4</v>
      </c>
      <c r="AN35" s="646">
        <v>45.6</v>
      </c>
      <c r="AO35" s="646">
        <v>54.463091308941614</v>
      </c>
      <c r="AP35" s="646">
        <v>45.536908691058393</v>
      </c>
      <c r="AQ35" s="646">
        <v>68.2</v>
      </c>
      <c r="AR35" s="646">
        <v>31.8</v>
      </c>
      <c r="AS35" s="646">
        <v>78.768748161944913</v>
      </c>
      <c r="AT35" s="646">
        <v>21.231251838055087</v>
      </c>
      <c r="AU35" s="646">
        <v>78.852022236635705</v>
      </c>
      <c r="AV35" s="646">
        <v>21.147977763364295</v>
      </c>
      <c r="AW35" s="646">
        <v>78.454564462332712</v>
      </c>
      <c r="AX35" s="646">
        <v>21.545435537667288</v>
      </c>
      <c r="AY35" s="646">
        <v>79.707460776739779</v>
      </c>
      <c r="AZ35" s="646">
        <v>20.292539223260221</v>
      </c>
    </row>
    <row r="36" spans="1:52" ht="10.5" customHeight="1" thickBot="1">
      <c r="A36" s="340"/>
      <c r="B36" s="560" t="s">
        <v>28</v>
      </c>
      <c r="C36" s="645">
        <v>74.776630842643328</v>
      </c>
      <c r="D36" s="645">
        <v>25.223369157356672</v>
      </c>
      <c r="E36" s="645">
        <v>82.705943628738595</v>
      </c>
      <c r="F36" s="645">
        <v>17.294056371261405</v>
      </c>
      <c r="G36" s="645">
        <v>88</v>
      </c>
      <c r="H36" s="645">
        <v>12</v>
      </c>
      <c r="I36" s="645">
        <v>91.7</v>
      </c>
      <c r="J36" s="645">
        <v>8.2999999999999972</v>
      </c>
      <c r="K36" s="645">
        <v>92</v>
      </c>
      <c r="L36" s="645">
        <v>8</v>
      </c>
      <c r="M36" s="645">
        <v>93</v>
      </c>
      <c r="N36" s="645">
        <v>7</v>
      </c>
      <c r="O36" s="645">
        <v>93.787877477186697</v>
      </c>
      <c r="P36" s="645">
        <v>6.2121225228132957</v>
      </c>
      <c r="Q36" s="645">
        <v>92.8</v>
      </c>
      <c r="R36" s="645">
        <v>7.2</v>
      </c>
      <c r="S36" s="645">
        <v>89.067043930850559</v>
      </c>
      <c r="T36" s="645">
        <v>10.932956069149441</v>
      </c>
      <c r="U36" s="645">
        <v>94.963648404008921</v>
      </c>
      <c r="V36" s="645">
        <v>5.0363515959910785</v>
      </c>
      <c r="W36" s="645">
        <v>95.036436230775294</v>
      </c>
      <c r="X36" s="645">
        <v>4.9635637692247059</v>
      </c>
      <c r="Y36" s="645">
        <v>96.443438872421467</v>
      </c>
      <c r="Z36" s="645">
        <v>3.5565611275785329</v>
      </c>
      <c r="AA36" s="345"/>
      <c r="AB36" s="602" t="s">
        <v>28</v>
      </c>
      <c r="AC36" s="647">
        <v>44.970477040057773</v>
      </c>
      <c r="AD36" s="647">
        <v>55.029522959942227</v>
      </c>
      <c r="AE36" s="647">
        <v>57.978598853842392</v>
      </c>
      <c r="AF36" s="647">
        <v>42.021401146157608</v>
      </c>
      <c r="AG36" s="647">
        <v>69.3</v>
      </c>
      <c r="AH36" s="647">
        <v>30.700000000000003</v>
      </c>
      <c r="AI36" s="647">
        <v>71.3</v>
      </c>
      <c r="AJ36" s="647">
        <v>28.700000000000003</v>
      </c>
      <c r="AK36" s="647">
        <v>71.099999999999994</v>
      </c>
      <c r="AL36" s="647">
        <v>28.900000000000006</v>
      </c>
      <c r="AM36" s="647">
        <v>71.599999999999994</v>
      </c>
      <c r="AN36" s="647">
        <v>28.400000000000006</v>
      </c>
      <c r="AO36" s="647">
        <v>72.162574627315507</v>
      </c>
      <c r="AP36" s="647">
        <v>27.837425372684503</v>
      </c>
      <c r="AQ36" s="647">
        <v>84.2</v>
      </c>
      <c r="AR36" s="647">
        <v>15.8</v>
      </c>
      <c r="AS36" s="647">
        <v>89.067043930850559</v>
      </c>
      <c r="AT36" s="647">
        <v>10.932956069149441</v>
      </c>
      <c r="AU36" s="647">
        <v>89.631932852979517</v>
      </c>
      <c r="AV36" s="647">
        <v>10.368067147020483</v>
      </c>
      <c r="AW36" s="647">
        <v>89.462338214560873</v>
      </c>
      <c r="AX36" s="647">
        <v>10.537661785439127</v>
      </c>
      <c r="AY36" s="647">
        <v>90.591857096987937</v>
      </c>
      <c r="AZ36" s="647">
        <v>9.4081429030120631</v>
      </c>
    </row>
    <row r="37" spans="1:52" ht="15" customHeight="1" thickBot="1">
      <c r="A37" s="340"/>
      <c r="B37" s="346" t="s">
        <v>106</v>
      </c>
      <c r="C37" s="747">
        <v>78.394310831224431</v>
      </c>
      <c r="D37" s="747">
        <v>21.605689168775569</v>
      </c>
      <c r="E37" s="747">
        <v>84.580698939514718</v>
      </c>
      <c r="F37" s="747">
        <v>15.419301060485282</v>
      </c>
      <c r="G37" s="747">
        <v>87.8</v>
      </c>
      <c r="H37" s="747">
        <v>12.200000000000003</v>
      </c>
      <c r="I37" s="747">
        <v>89</v>
      </c>
      <c r="J37" s="747">
        <v>11</v>
      </c>
      <c r="K37" s="747">
        <v>89.2</v>
      </c>
      <c r="L37" s="747">
        <v>10.799999999999997</v>
      </c>
      <c r="M37" s="747">
        <v>89.4</v>
      </c>
      <c r="N37" s="747">
        <v>10.599999999999994</v>
      </c>
      <c r="O37" s="747">
        <v>89.459982906917929</v>
      </c>
      <c r="P37" s="747">
        <v>10.540017093082058</v>
      </c>
      <c r="Q37" s="747">
        <v>89.2</v>
      </c>
      <c r="R37" s="747">
        <v>10.8</v>
      </c>
      <c r="S37" s="747">
        <v>90.938710157609592</v>
      </c>
      <c r="T37" s="747">
        <v>9.0612898423904085</v>
      </c>
      <c r="U37" s="747">
        <v>91.178568679465002</v>
      </c>
      <c r="V37" s="747">
        <v>8.8214313205349981</v>
      </c>
      <c r="W37" s="747">
        <v>91.552225494366141</v>
      </c>
      <c r="X37" s="747">
        <v>8.4477745056338591</v>
      </c>
      <c r="Y37" s="747">
        <v>92.030246498119453</v>
      </c>
      <c r="Z37" s="747">
        <v>7.9697535018805468</v>
      </c>
      <c r="AA37" s="347"/>
      <c r="AB37" s="558" t="s">
        <v>106</v>
      </c>
      <c r="AC37" s="648">
        <v>61.484955632595565</v>
      </c>
      <c r="AD37" s="648">
        <v>38.515044367404435</v>
      </c>
      <c r="AE37" s="648">
        <v>72.401762345151994</v>
      </c>
      <c r="AF37" s="648">
        <v>27.598237654848006</v>
      </c>
      <c r="AG37" s="648">
        <v>76.2</v>
      </c>
      <c r="AH37" s="648">
        <v>23.799999999999997</v>
      </c>
      <c r="AI37" s="648">
        <v>76.900000000000006</v>
      </c>
      <c r="AJ37" s="648">
        <v>23.099999999999994</v>
      </c>
      <c r="AK37" s="648">
        <v>77</v>
      </c>
      <c r="AL37" s="648">
        <v>23</v>
      </c>
      <c r="AM37" s="648">
        <v>77.2</v>
      </c>
      <c r="AN37" s="648">
        <v>22.799999999999997</v>
      </c>
      <c r="AO37" s="648">
        <v>77.480971455438947</v>
      </c>
      <c r="AP37" s="648">
        <v>22.519028544561024</v>
      </c>
      <c r="AQ37" s="648">
        <v>85.6</v>
      </c>
      <c r="AR37" s="648">
        <v>14.4</v>
      </c>
      <c r="AS37" s="648">
        <v>89.607415572284239</v>
      </c>
      <c r="AT37" s="648">
        <v>10.392584427715761</v>
      </c>
      <c r="AU37" s="648">
        <v>89.902538387153726</v>
      </c>
      <c r="AV37" s="648">
        <v>10.097461612846274</v>
      </c>
      <c r="AW37" s="648">
        <v>90.15212876347735</v>
      </c>
      <c r="AX37" s="648">
        <v>9.84787123652265</v>
      </c>
      <c r="AY37" s="648">
        <v>90.46650978206975</v>
      </c>
      <c r="AZ37" s="648">
        <v>9.5334902179302503</v>
      </c>
    </row>
    <row r="38" spans="1:52" ht="27" customHeight="1">
      <c r="A38" s="340"/>
      <c r="B38" s="1189" t="s">
        <v>417</v>
      </c>
      <c r="C38" s="1189"/>
      <c r="D38" s="1189"/>
      <c r="E38" s="1189"/>
      <c r="F38" s="1189"/>
      <c r="G38" s="1189"/>
      <c r="H38" s="1189"/>
      <c r="I38" s="1189"/>
      <c r="J38" s="1189"/>
      <c r="K38" s="1189"/>
      <c r="L38" s="1189"/>
      <c r="M38" s="1189"/>
      <c r="N38" s="1189"/>
      <c r="O38" s="1189"/>
      <c r="P38" s="1189"/>
      <c r="Q38" s="1189"/>
      <c r="R38" s="1189"/>
      <c r="S38" s="1189"/>
      <c r="T38" s="1189"/>
      <c r="U38" s="1189"/>
      <c r="V38" s="1189"/>
      <c r="W38" s="1189"/>
      <c r="X38" s="1189"/>
      <c r="Y38" s="1189"/>
      <c r="Z38" s="1189"/>
      <c r="AA38" s="348"/>
      <c r="AB38" s="1189" t="s">
        <v>417</v>
      </c>
      <c r="AC38" s="1189"/>
      <c r="AD38" s="1189"/>
      <c r="AE38" s="1189"/>
      <c r="AF38" s="1189"/>
      <c r="AG38" s="1189"/>
      <c r="AH38" s="1189"/>
      <c r="AI38" s="1189"/>
      <c r="AJ38" s="1189"/>
      <c r="AK38" s="1189"/>
      <c r="AL38" s="1189"/>
      <c r="AM38" s="1189"/>
      <c r="AN38" s="1189"/>
      <c r="AO38" s="1189"/>
      <c r="AP38" s="1189"/>
      <c r="AQ38" s="1189"/>
      <c r="AR38" s="1189"/>
      <c r="AS38" s="1189"/>
      <c r="AT38" s="1189"/>
      <c r="AU38" s="1189"/>
      <c r="AV38" s="1189"/>
      <c r="AW38" s="1189"/>
      <c r="AX38" s="1189"/>
      <c r="AY38" s="1189"/>
      <c r="AZ38" s="1189"/>
    </row>
    <row r="39" spans="1:52">
      <c r="B39" s="1226"/>
      <c r="C39" s="1226"/>
      <c r="D39" s="1226"/>
      <c r="E39" s="1226"/>
      <c r="F39" s="1226"/>
      <c r="G39" s="1226"/>
      <c r="H39" s="1226"/>
      <c r="I39" s="1226"/>
      <c r="J39" s="1226"/>
      <c r="K39" s="1226"/>
      <c r="L39" s="1226"/>
      <c r="M39" s="1226"/>
      <c r="N39" s="1226"/>
      <c r="O39" s="1226"/>
      <c r="P39" s="1226"/>
      <c r="Q39" s="1226"/>
      <c r="R39" s="1226"/>
      <c r="S39" s="1226"/>
      <c r="T39" s="1226"/>
      <c r="U39" s="1226"/>
      <c r="V39" s="1226"/>
      <c r="W39" s="1226"/>
      <c r="X39" s="1226"/>
      <c r="Y39" s="1226"/>
      <c r="Z39" s="1226"/>
      <c r="AA39" s="1226"/>
      <c r="AB39" s="1226"/>
      <c r="AC39" s="1226"/>
      <c r="AD39" s="1226"/>
      <c r="AE39" s="1226"/>
      <c r="AF39" s="1226"/>
      <c r="AG39" s="1226"/>
      <c r="AH39" s="1226"/>
      <c r="AI39" s="1226"/>
      <c r="AJ39" s="1226"/>
      <c r="AK39" s="1226"/>
      <c r="AL39" s="1226"/>
      <c r="AM39" s="1226"/>
      <c r="AN39" s="1226"/>
      <c r="AO39" s="1226"/>
      <c r="AP39" s="1226"/>
      <c r="AQ39" s="1226"/>
      <c r="AR39" s="1226"/>
      <c r="AS39" s="205"/>
      <c r="AT39" s="205"/>
      <c r="AU39" s="205"/>
      <c r="AV39" s="205"/>
      <c r="AW39" s="205"/>
      <c r="AX39" s="205"/>
      <c r="AY39" s="205"/>
      <c r="AZ39" s="205"/>
    </row>
    <row r="74" spans="2:2">
      <c r="B74" s="70">
        <v>178722</v>
      </c>
    </row>
    <row r="75" spans="2:2">
      <c r="B75" s="70">
        <v>684989</v>
      </c>
    </row>
    <row r="76" spans="2:2">
      <c r="B76" s="70">
        <v>777275</v>
      </c>
    </row>
    <row r="77" spans="2:2">
      <c r="B77" s="70">
        <v>998269</v>
      </c>
    </row>
    <row r="79" spans="2:2">
      <c r="B79" s="70">
        <v>2285265.8080000002</v>
      </c>
    </row>
  </sheetData>
  <sheetProtection password="CF4C" sheet="1" objects="1" scenarios="1"/>
  <mergeCells count="31">
    <mergeCell ref="B39:AR39"/>
    <mergeCell ref="B38:Z38"/>
    <mergeCell ref="AB38:AZ38"/>
    <mergeCell ref="AK3:AL3"/>
    <mergeCell ref="AM3:AN3"/>
    <mergeCell ref="AS3:AT3"/>
    <mergeCell ref="AU3:AV3"/>
    <mergeCell ref="Y3:Z3"/>
    <mergeCell ref="AC3:AD3"/>
    <mergeCell ref="AE3:AF3"/>
    <mergeCell ref="AG3:AH3"/>
    <mergeCell ref="AI3:AJ3"/>
    <mergeCell ref="AQ3:AR3"/>
    <mergeCell ref="B3:B4"/>
    <mergeCell ref="W3:X3"/>
    <mergeCell ref="B2:Z2"/>
    <mergeCell ref="AB2:AZ2"/>
    <mergeCell ref="AB3:AB4"/>
    <mergeCell ref="O3:P3"/>
    <mergeCell ref="Q3:R3"/>
    <mergeCell ref="S3:T3"/>
    <mergeCell ref="U3:V3"/>
    <mergeCell ref="AO3:AP3"/>
    <mergeCell ref="C3:D3"/>
    <mergeCell ref="E3:F3"/>
    <mergeCell ref="G3:H3"/>
    <mergeCell ref="I3:J3"/>
    <mergeCell ref="K3:L3"/>
    <mergeCell ref="M3:N3"/>
    <mergeCell ref="AY3:AZ3"/>
    <mergeCell ref="AW3:AX3"/>
  </mergeCells>
  <printOptions horizontalCentered="1" gridLines="1" gridLinesSet="0"/>
  <pageMargins left="0.19685039370078741" right="0.19685039370078741" top="0.59055118110236227" bottom="0.59055118110236227" header="0.19685039370078741" footer="0.19685039370078741"/>
  <pageSetup paperSize="124" scale="90" orientation="landscape" r:id="rId1"/>
  <headerFooter alignWithMargins="0"/>
  <rowBreaks count="1" manualBreakCount="1">
    <brk id="41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tabColor theme="6" tint="-0.249977111117893"/>
  </sheetPr>
  <dimension ref="B1:M46"/>
  <sheetViews>
    <sheetView workbookViewId="0"/>
  </sheetViews>
  <sheetFormatPr baseColWidth="10" defaultRowHeight="12.75"/>
  <cols>
    <col min="1" max="1" width="2.7109375" style="71" customWidth="1"/>
    <col min="2" max="9" width="14.7109375" style="71" customWidth="1"/>
    <col min="10" max="10" width="26.7109375" style="71" customWidth="1"/>
    <col min="11" max="11" width="11.7109375" style="71" customWidth="1"/>
    <col min="12" max="12" width="2.7109375" style="72" customWidth="1"/>
    <col min="13" max="13" width="6.140625" style="82" customWidth="1"/>
    <col min="14" max="14" width="6" style="71" customWidth="1"/>
    <col min="15" max="16384" width="11.42578125" style="71"/>
  </cols>
  <sheetData>
    <row r="1" spans="2:13" ht="15" customHeight="1" thickBot="1"/>
    <row r="2" spans="2:13" s="74" customFormat="1" ht="33" customHeight="1" thickBot="1">
      <c r="B2" s="1231" t="s">
        <v>475</v>
      </c>
      <c r="C2" s="1232"/>
      <c r="D2" s="1232"/>
      <c r="E2" s="1232"/>
      <c r="F2" s="1232"/>
      <c r="G2" s="1232"/>
      <c r="H2" s="1232"/>
      <c r="I2" s="1232"/>
      <c r="J2" s="1232"/>
      <c r="K2" s="1232"/>
      <c r="L2" s="73"/>
      <c r="M2" s="526"/>
    </row>
    <row r="3" spans="2:13" ht="48" customHeight="1" thickBot="1">
      <c r="B3" s="75"/>
      <c r="C3" s="75"/>
      <c r="D3" s="75"/>
      <c r="E3" s="75"/>
      <c r="F3" s="75"/>
      <c r="G3" s="75"/>
      <c r="H3" s="75"/>
      <c r="I3" s="75"/>
      <c r="J3" s="552" t="s">
        <v>72</v>
      </c>
      <c r="K3" s="553" t="s">
        <v>294</v>
      </c>
      <c r="M3" s="526"/>
    </row>
    <row r="4" spans="2:13" ht="15" customHeight="1" thickBot="1">
      <c r="J4" s="607" t="s">
        <v>9</v>
      </c>
      <c r="K4" s="732">
        <v>99.471979868298149</v>
      </c>
      <c r="L4" s="76"/>
      <c r="M4" s="185">
        <v>90.46650978206975</v>
      </c>
    </row>
    <row r="5" spans="2:13" ht="15" customHeight="1" thickBot="1">
      <c r="J5" s="556" t="s">
        <v>2</v>
      </c>
      <c r="K5" s="733">
        <v>98.047139390864913</v>
      </c>
      <c r="L5" s="76"/>
      <c r="M5" s="185">
        <v>90.46650978206975</v>
      </c>
    </row>
    <row r="6" spans="2:13" ht="15" customHeight="1" thickBot="1">
      <c r="J6" s="554" t="s">
        <v>14</v>
      </c>
      <c r="K6" s="734">
        <v>97.934973325620433</v>
      </c>
      <c r="L6" s="76"/>
      <c r="M6" s="185">
        <v>90.46650978206975</v>
      </c>
    </row>
    <row r="7" spans="2:13" ht="15" customHeight="1" thickBot="1">
      <c r="J7" s="608" t="s">
        <v>6</v>
      </c>
      <c r="K7" s="735">
        <v>97.730919313828053</v>
      </c>
      <c r="L7" s="76"/>
      <c r="M7" s="185">
        <v>90.46650978206975</v>
      </c>
    </row>
    <row r="8" spans="2:13" ht="15" customHeight="1" thickBot="1">
      <c r="J8" s="554" t="s">
        <v>23</v>
      </c>
      <c r="K8" s="734">
        <v>96.447614103435839</v>
      </c>
      <c r="L8" s="76"/>
      <c r="M8" s="185">
        <v>90.46650978206975</v>
      </c>
    </row>
    <row r="9" spans="2:13" ht="15" customHeight="1" thickBot="1">
      <c r="J9" s="608" t="s">
        <v>18</v>
      </c>
      <c r="K9" s="735">
        <v>96.335314414178001</v>
      </c>
      <c r="L9" s="76"/>
      <c r="M9" s="185">
        <v>90.46650978206975</v>
      </c>
    </row>
    <row r="10" spans="2:13" ht="15" customHeight="1" thickBot="1">
      <c r="J10" s="554" t="s">
        <v>67</v>
      </c>
      <c r="K10" s="736">
        <v>96.244889194452625</v>
      </c>
      <c r="L10" s="76"/>
      <c r="M10" s="185">
        <v>90.46650978206975</v>
      </c>
    </row>
    <row r="11" spans="2:13" ht="15" customHeight="1" thickBot="1">
      <c r="J11" s="608" t="s">
        <v>16</v>
      </c>
      <c r="K11" s="735">
        <v>95.791269352929191</v>
      </c>
      <c r="L11" s="76"/>
      <c r="M11" s="185">
        <v>90.46650978206975</v>
      </c>
    </row>
    <row r="12" spans="2:13" ht="15" customHeight="1" thickBot="1">
      <c r="J12" s="554" t="s">
        <v>25</v>
      </c>
      <c r="K12" s="736">
        <v>94.466904719473916</v>
      </c>
      <c r="L12" s="76"/>
      <c r="M12" s="185">
        <v>90.46650978206975</v>
      </c>
    </row>
    <row r="13" spans="2:13" ht="15" customHeight="1" thickBot="1">
      <c r="J13" s="608" t="s">
        <v>15</v>
      </c>
      <c r="K13" s="735">
        <v>93.709438379303549</v>
      </c>
      <c r="L13" s="76"/>
      <c r="M13" s="185">
        <v>90.46650978206975</v>
      </c>
    </row>
    <row r="14" spans="2:13" ht="15" customHeight="1" thickBot="1">
      <c r="J14" s="554" t="s">
        <v>8</v>
      </c>
      <c r="K14" s="736">
        <v>93.355887513780331</v>
      </c>
      <c r="L14" s="76"/>
      <c r="M14" s="185">
        <v>90.46650978206975</v>
      </c>
    </row>
    <row r="15" spans="2:13" ht="15" customHeight="1" thickBot="1">
      <c r="J15" s="608" t="s">
        <v>3</v>
      </c>
      <c r="K15" s="735">
        <v>93.116296324484722</v>
      </c>
      <c r="L15" s="76"/>
      <c r="M15" s="185">
        <v>90.46650978206975</v>
      </c>
    </row>
    <row r="16" spans="2:13" ht="15" customHeight="1" thickBot="1">
      <c r="J16" s="554" t="s">
        <v>22</v>
      </c>
      <c r="K16" s="736">
        <v>92.60276239638597</v>
      </c>
      <c r="L16" s="76"/>
      <c r="M16" s="185">
        <v>90.46650978206975</v>
      </c>
    </row>
    <row r="17" spans="3:13" ht="15" customHeight="1" thickBot="1">
      <c r="J17" s="608" t="s">
        <v>17</v>
      </c>
      <c r="K17" s="735">
        <v>91.926031156468014</v>
      </c>
      <c r="L17" s="76"/>
      <c r="M17" s="185">
        <v>90.46650978206975</v>
      </c>
    </row>
    <row r="18" spans="3:13" ht="15" customHeight="1" thickBot="1">
      <c r="J18" s="554" t="s">
        <v>11</v>
      </c>
      <c r="K18" s="736">
        <v>91.872507965361422</v>
      </c>
      <c r="L18" s="76"/>
      <c r="M18" s="185">
        <v>90.46650978206975</v>
      </c>
    </row>
    <row r="19" spans="3:13" ht="15" customHeight="1" thickBot="1">
      <c r="J19" s="608" t="s">
        <v>4</v>
      </c>
      <c r="K19" s="735">
        <v>91.474840045712241</v>
      </c>
      <c r="L19" s="76"/>
      <c r="M19" s="185">
        <v>90.46650978206975</v>
      </c>
    </row>
    <row r="20" spans="3:13" ht="15" customHeight="1" thickBot="1">
      <c r="J20" s="554" t="s">
        <v>28</v>
      </c>
      <c r="K20" s="736">
        <v>90.591857096987937</v>
      </c>
      <c r="L20" s="76"/>
      <c r="M20" s="185">
        <v>90.46650978206975</v>
      </c>
    </row>
    <row r="21" spans="3:13" ht="15" customHeight="1" thickBot="1">
      <c r="J21" s="608" t="s">
        <v>69</v>
      </c>
      <c r="K21" s="735">
        <v>90.290048699048484</v>
      </c>
      <c r="L21" s="76"/>
      <c r="M21" s="185">
        <v>90.46650978206975</v>
      </c>
    </row>
    <row r="22" spans="3:13" ht="15" customHeight="1" thickBot="1">
      <c r="J22" s="554" t="s">
        <v>20</v>
      </c>
      <c r="K22" s="736">
        <v>90.240438589199996</v>
      </c>
      <c r="L22" s="76"/>
      <c r="M22" s="185">
        <v>90.46650978206975</v>
      </c>
    </row>
    <row r="23" spans="3:13" ht="15" customHeight="1" thickBot="1">
      <c r="C23" s="77"/>
      <c r="J23" s="608" t="s">
        <v>68</v>
      </c>
      <c r="K23" s="735">
        <v>89.86449201352417</v>
      </c>
      <c r="L23" s="76"/>
      <c r="M23" s="185">
        <v>90.46650978206975</v>
      </c>
    </row>
    <row r="24" spans="3:13" ht="15" customHeight="1" thickBot="1">
      <c r="J24" s="554" t="s">
        <v>30</v>
      </c>
      <c r="K24" s="736">
        <v>89.567326517598005</v>
      </c>
      <c r="L24" s="76"/>
      <c r="M24" s="185">
        <v>90.46650978206975</v>
      </c>
    </row>
    <row r="25" spans="3:13" ht="15" customHeight="1" thickBot="1">
      <c r="J25" s="608" t="s">
        <v>10</v>
      </c>
      <c r="K25" s="735">
        <v>88.784313574938196</v>
      </c>
      <c r="L25" s="76"/>
      <c r="M25" s="185">
        <v>90.46650978206975</v>
      </c>
    </row>
    <row r="26" spans="3:13" ht="15" customHeight="1" thickBot="1">
      <c r="J26" s="554" t="s">
        <v>24</v>
      </c>
      <c r="K26" s="736">
        <v>88.35070588158716</v>
      </c>
      <c r="L26" s="76"/>
      <c r="M26" s="185">
        <v>90.46650978206975</v>
      </c>
    </row>
    <row r="27" spans="3:13" ht="15" customHeight="1" thickBot="1">
      <c r="J27" s="608" t="s">
        <v>29</v>
      </c>
      <c r="K27" s="735">
        <v>87.666146999114531</v>
      </c>
      <c r="L27" s="76"/>
      <c r="M27" s="185">
        <v>90.46650978206975</v>
      </c>
    </row>
    <row r="28" spans="3:13" ht="15" customHeight="1" thickBot="1">
      <c r="J28" s="554" t="s">
        <v>13</v>
      </c>
      <c r="K28" s="736">
        <v>85.509999408784807</v>
      </c>
      <c r="L28" s="76"/>
      <c r="M28" s="185">
        <v>90.46650978206975</v>
      </c>
    </row>
    <row r="29" spans="3:13" ht="15" customHeight="1" thickBot="1">
      <c r="J29" s="608" t="s">
        <v>5</v>
      </c>
      <c r="K29" s="735">
        <v>85.370914551919867</v>
      </c>
      <c r="L29" s="76"/>
      <c r="M29" s="185">
        <v>90.46650978206975</v>
      </c>
    </row>
    <row r="30" spans="3:13" ht="15" customHeight="1" thickBot="1">
      <c r="C30" s="77"/>
      <c r="J30" s="554" t="s">
        <v>26</v>
      </c>
      <c r="K30" s="736">
        <v>84.505248054365509</v>
      </c>
      <c r="L30" s="76"/>
      <c r="M30" s="185">
        <v>90.46650978206975</v>
      </c>
    </row>
    <row r="31" spans="3:13" ht="15" customHeight="1" thickBot="1">
      <c r="J31" s="608" t="s">
        <v>7</v>
      </c>
      <c r="K31" s="735">
        <v>81.719838741867122</v>
      </c>
      <c r="L31" s="76"/>
      <c r="M31" s="185">
        <v>90.46650978206975</v>
      </c>
    </row>
    <row r="32" spans="3:13" ht="15" customHeight="1" thickBot="1">
      <c r="J32" s="554" t="s">
        <v>21</v>
      </c>
      <c r="K32" s="736">
        <v>81.270447630444096</v>
      </c>
      <c r="L32" s="76"/>
      <c r="M32" s="185">
        <v>90.46650978206975</v>
      </c>
    </row>
    <row r="33" spans="2:13" ht="15" customHeight="1" thickBot="1">
      <c r="C33" s="78"/>
      <c r="J33" s="608" t="s">
        <v>27</v>
      </c>
      <c r="K33" s="735">
        <v>79.707460776739779</v>
      </c>
      <c r="L33" s="76"/>
      <c r="M33" s="185">
        <v>90.46650978206975</v>
      </c>
    </row>
    <row r="34" spans="2:13" ht="15" customHeight="1" thickBot="1">
      <c r="J34" s="554" t="s">
        <v>12</v>
      </c>
      <c r="K34" s="736">
        <v>76.745016479752607</v>
      </c>
      <c r="L34" s="76"/>
      <c r="M34" s="185">
        <v>90.46650978206975</v>
      </c>
    </row>
    <row r="35" spans="2:13" ht="15" customHeight="1" thickBot="1">
      <c r="J35" s="608" t="s">
        <v>19</v>
      </c>
      <c r="K35" s="735">
        <v>71.42540357719227</v>
      </c>
      <c r="L35" s="76"/>
      <c r="M35" s="185">
        <v>90.46650978206975</v>
      </c>
    </row>
    <row r="36" spans="2:13" ht="14.25" thickTop="1" thickBot="1">
      <c r="B36" s="247"/>
      <c r="J36" s="555" t="s">
        <v>43</v>
      </c>
      <c r="K36" s="737">
        <v>90.46650978206975</v>
      </c>
      <c r="L36" s="79"/>
      <c r="M36" s="185"/>
    </row>
    <row r="37" spans="2:13" ht="21" customHeight="1" thickTop="1">
      <c r="B37" s="1185" t="s">
        <v>420</v>
      </c>
      <c r="C37" s="1185"/>
      <c r="D37" s="1185"/>
      <c r="E37" s="1185"/>
      <c r="F37" s="1185"/>
      <c r="G37" s="1185"/>
      <c r="H37" s="1185"/>
      <c r="I37" s="1185"/>
      <c r="J37" s="1185"/>
      <c r="K37" s="1185"/>
    </row>
    <row r="39" spans="2:13">
      <c r="C39" s="78"/>
    </row>
    <row r="46" spans="2:13">
      <c r="C46" s="1233"/>
      <c r="D46" s="1233"/>
      <c r="E46" s="1233"/>
      <c r="F46" s="1233"/>
      <c r="G46" s="1233"/>
      <c r="H46" s="1233"/>
      <c r="I46" s="1233"/>
    </row>
  </sheetData>
  <sheetProtection password="CF4C" sheet="1" objects="1" scenarios="1"/>
  <sortState ref="J4:K35">
    <sortCondition descending="1" ref="K4:K35"/>
  </sortState>
  <mergeCells count="3">
    <mergeCell ref="B2:K2"/>
    <mergeCell ref="C46:I46"/>
    <mergeCell ref="B37:K37"/>
  </mergeCells>
  <printOptions horizontalCentered="1"/>
  <pageMargins left="0.19685039370078741" right="0.19685039370078741" top="0.59055118110236227" bottom="0.39370078740157483" header="0.19685039370078741" footer="0.19685039370078741"/>
  <pageSetup paperSize="124" scale="80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>
    <tabColor theme="6" tint="-0.249977111117893"/>
    <pageSetUpPr fitToPage="1"/>
  </sheetPr>
  <dimension ref="A1:J42"/>
  <sheetViews>
    <sheetView workbookViewId="0"/>
  </sheetViews>
  <sheetFormatPr baseColWidth="10" defaultRowHeight="12.75"/>
  <cols>
    <col min="1" max="1" width="2.7109375" style="4" customWidth="1"/>
    <col min="2" max="2" width="12.7109375" style="4" customWidth="1"/>
    <col min="3" max="7" width="14.7109375" style="4" customWidth="1"/>
    <col min="8" max="8" width="2.7109375" style="4" customWidth="1"/>
    <col min="9" max="16384" width="11.42578125" style="4"/>
  </cols>
  <sheetData>
    <row r="1" spans="1:10" s="6" customFormat="1" ht="12" customHeight="1" thickBot="1">
      <c r="A1" s="297"/>
      <c r="B1" s="298"/>
      <c r="C1" s="299"/>
      <c r="D1" s="299"/>
      <c r="E1" s="299"/>
      <c r="F1" s="299"/>
      <c r="G1" s="299"/>
      <c r="H1" s="300"/>
    </row>
    <row r="2" spans="1:10" ht="27" customHeight="1" thickBot="1">
      <c r="A2" s="302"/>
      <c r="B2" s="1235" t="s">
        <v>441</v>
      </c>
      <c r="C2" s="1236"/>
      <c r="D2" s="1236"/>
      <c r="E2" s="1236"/>
      <c r="F2" s="1236"/>
      <c r="G2" s="1237"/>
      <c r="H2" s="302"/>
    </row>
    <row r="3" spans="1:10" ht="24" customHeight="1" thickBot="1">
      <c r="A3" s="302"/>
      <c r="B3" s="1238" t="s">
        <v>77</v>
      </c>
      <c r="C3" s="1238" t="s">
        <v>94</v>
      </c>
      <c r="D3" s="1239" t="s">
        <v>95</v>
      </c>
      <c r="E3" s="1240"/>
      <c r="F3" s="1241"/>
      <c r="G3" s="1238" t="s">
        <v>427</v>
      </c>
      <c r="H3" s="302"/>
    </row>
    <row r="4" spans="1:10" ht="24" customHeight="1" thickBot="1">
      <c r="A4" s="302"/>
      <c r="B4" s="1238"/>
      <c r="C4" s="1238"/>
      <c r="D4" s="603" t="s">
        <v>45</v>
      </c>
      <c r="E4" s="603" t="s">
        <v>46</v>
      </c>
      <c r="F4" s="603" t="s">
        <v>96</v>
      </c>
      <c r="G4" s="1238"/>
      <c r="H4" s="302"/>
    </row>
    <row r="5" spans="1:10" ht="18" customHeight="1" thickBot="1">
      <c r="A5" s="302"/>
      <c r="B5" s="606">
        <v>1990</v>
      </c>
      <c r="C5" s="633">
        <v>80.433824000000001</v>
      </c>
      <c r="D5" s="633">
        <v>49.454701</v>
      </c>
      <c r="E5" s="633">
        <v>30.979123000000001</v>
      </c>
      <c r="F5" s="633"/>
      <c r="G5" s="633">
        <v>61.484955632595565</v>
      </c>
      <c r="H5" s="302"/>
    </row>
    <row r="6" spans="1:10" ht="18" customHeight="1" thickBot="1">
      <c r="A6" s="302"/>
      <c r="B6" s="605">
        <v>1995</v>
      </c>
      <c r="C6" s="634">
        <v>90.728652000000011</v>
      </c>
      <c r="D6" s="634">
        <v>65.689143000000001</v>
      </c>
      <c r="E6" s="634">
        <v>25.03950900000001</v>
      </c>
      <c r="F6" s="634">
        <v>16.234442000000001</v>
      </c>
      <c r="G6" s="634">
        <v>72.401762345151994</v>
      </c>
      <c r="H6" s="313"/>
      <c r="I6" s="16"/>
    </row>
    <row r="7" spans="1:10" ht="18" customHeight="1" thickBot="1">
      <c r="A7" s="302"/>
      <c r="B7" s="606">
        <v>2000</v>
      </c>
      <c r="C7" s="633">
        <v>95.373479000000003</v>
      </c>
      <c r="D7" s="633">
        <v>72.654381000000001</v>
      </c>
      <c r="E7" s="633">
        <v>22.719098000000002</v>
      </c>
      <c r="F7" s="633">
        <v>6.9652379999999994</v>
      </c>
      <c r="G7" s="633">
        <v>76.178809624843396</v>
      </c>
      <c r="H7" s="302"/>
      <c r="I7" s="7"/>
    </row>
    <row r="8" spans="1:10" ht="18" customHeight="1" thickBot="1">
      <c r="A8" s="302"/>
      <c r="B8" s="605">
        <v>2005</v>
      </c>
      <c r="C8" s="634">
        <v>100.02846099999999</v>
      </c>
      <c r="D8" s="634">
        <v>85.641177999999996</v>
      </c>
      <c r="E8" s="634">
        <v>14.387282999999996</v>
      </c>
      <c r="F8" s="634">
        <v>12.986796999999996</v>
      </c>
      <c r="G8" s="634">
        <v>85.61681059953527</v>
      </c>
      <c r="H8" s="302"/>
      <c r="I8" s="7"/>
    </row>
    <row r="9" spans="1:10" ht="18" customHeight="1" thickBot="1">
      <c r="A9" s="302"/>
      <c r="B9" s="606">
        <v>2010</v>
      </c>
      <c r="C9" s="633">
        <v>110.547584</v>
      </c>
      <c r="D9" s="633">
        <v>99.058833000000007</v>
      </c>
      <c r="E9" s="633">
        <v>11.488750999999993</v>
      </c>
      <c r="F9" s="633">
        <v>13.417655000000011</v>
      </c>
      <c r="G9" s="633">
        <v>89.607415572284239</v>
      </c>
      <c r="H9" s="302"/>
      <c r="I9" s="7"/>
      <c r="J9" s="84"/>
    </row>
    <row r="10" spans="1:10" ht="18" customHeight="1" thickBot="1">
      <c r="A10" s="302"/>
      <c r="B10" s="605" t="s">
        <v>165</v>
      </c>
      <c r="C10" s="634">
        <v>111.299027</v>
      </c>
      <c r="D10" s="634">
        <v>100.0619100077664</v>
      </c>
      <c r="E10" s="634">
        <v>11.237116992233595</v>
      </c>
      <c r="F10" s="634">
        <v>1.0030770077663931</v>
      </c>
      <c r="G10" s="634">
        <v>90.003670054336055</v>
      </c>
      <c r="H10" s="302"/>
      <c r="I10" s="7"/>
      <c r="J10" s="84"/>
    </row>
    <row r="11" spans="1:10" ht="18" customHeight="1" thickBot="1">
      <c r="A11" s="302"/>
      <c r="B11" s="606" t="s">
        <v>244</v>
      </c>
      <c r="C11" s="633">
        <v>112.67140394506926</v>
      </c>
      <c r="D11" s="633">
        <v>101.57795066264029</v>
      </c>
      <c r="E11" s="633">
        <v>11.093453282428968</v>
      </c>
      <c r="F11" s="633">
        <v>1.5160406548738905</v>
      </c>
      <c r="G11" s="633">
        <v>90.154153676972584</v>
      </c>
      <c r="H11" s="302"/>
      <c r="I11" s="7"/>
      <c r="J11" s="84"/>
    </row>
    <row r="12" spans="1:10" ht="18" customHeight="1" thickBot="1">
      <c r="A12" s="302"/>
      <c r="B12" s="604" t="s">
        <v>293</v>
      </c>
      <c r="C12" s="635">
        <v>113.98922826420595</v>
      </c>
      <c r="D12" s="635">
        <v>103.1220763381437</v>
      </c>
      <c r="E12" s="635">
        <v>10.867151926062249</v>
      </c>
      <c r="F12" s="635">
        <v>1.544125675503409</v>
      </c>
      <c r="G12" s="635">
        <v>90.466509782069764</v>
      </c>
      <c r="H12" s="302"/>
      <c r="I12" s="52">
        <f>+D12-D5</f>
        <v>53.6673753381437</v>
      </c>
    </row>
    <row r="13" spans="1:10" ht="35.25" customHeight="1">
      <c r="A13" s="302"/>
      <c r="B13" s="1234" t="s">
        <v>418</v>
      </c>
      <c r="C13" s="1234"/>
      <c r="D13" s="1234"/>
      <c r="E13" s="1234"/>
      <c r="F13" s="1234"/>
      <c r="G13" s="1234"/>
      <c r="H13" s="305"/>
      <c r="I13" s="87"/>
    </row>
    <row r="14" spans="1:10">
      <c r="A14" s="302"/>
      <c r="B14" s="303"/>
      <c r="C14" s="337"/>
      <c r="D14" s="337"/>
      <c r="E14" s="337"/>
      <c r="F14" s="337"/>
      <c r="G14" s="337"/>
      <c r="H14" s="303"/>
      <c r="I14" s="60"/>
    </row>
    <row r="15" spans="1:10">
      <c r="B15" s="50"/>
      <c r="C15" s="53"/>
      <c r="D15" s="53"/>
      <c r="E15" s="53"/>
      <c r="F15" s="53"/>
      <c r="G15" s="53"/>
      <c r="H15" s="50"/>
      <c r="I15" s="60"/>
    </row>
    <row r="16" spans="1:10">
      <c r="B16" s="50"/>
      <c r="C16" s="53"/>
      <c r="D16" s="53"/>
      <c r="E16" s="53"/>
      <c r="F16" s="53"/>
      <c r="G16" s="53"/>
      <c r="H16" s="50"/>
      <c r="I16" s="60"/>
    </row>
    <row r="17" spans="2:9">
      <c r="B17" s="55"/>
      <c r="C17" s="53"/>
      <c r="D17" s="53"/>
      <c r="E17" s="53"/>
      <c r="F17" s="53"/>
      <c r="G17" s="53"/>
      <c r="H17" s="50"/>
      <c r="I17" s="60"/>
    </row>
    <row r="18" spans="2:9">
      <c r="B18" s="50"/>
      <c r="C18" s="54"/>
      <c r="D18" s="54"/>
      <c r="E18" s="54"/>
      <c r="F18" s="54"/>
      <c r="G18" s="54"/>
      <c r="H18" s="54"/>
    </row>
    <row r="19" spans="2:9">
      <c r="B19" s="50"/>
      <c r="C19" s="54"/>
      <c r="D19" s="54"/>
      <c r="E19" s="54"/>
      <c r="F19" s="54"/>
      <c r="G19" s="54"/>
      <c r="H19" s="54"/>
    </row>
    <row r="24" spans="2:9">
      <c r="B24" s="57"/>
    </row>
    <row r="27" spans="2:9">
      <c r="B27" s="58"/>
    </row>
    <row r="35" spans="2:2">
      <c r="B35" s="58"/>
    </row>
    <row r="42" spans="2:2">
      <c r="B42" s="25"/>
    </row>
  </sheetData>
  <sheetProtection password="CF4C" sheet="1" objects="1" scenarios="1"/>
  <mergeCells count="6">
    <mergeCell ref="B13:G13"/>
    <mergeCell ref="B2:G2"/>
    <mergeCell ref="B3:B4"/>
    <mergeCell ref="C3:C4"/>
    <mergeCell ref="D3:F3"/>
    <mergeCell ref="G3:G4"/>
  </mergeCells>
  <printOptions horizontalCentered="1"/>
  <pageMargins left="0.19685039370078741" right="0.19685039370078741" top="0.59055118110236227" bottom="0.59055118110236227" header="0.39370078740157483" footer="0.39370078740157483"/>
  <pageSetup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tabColor theme="6" tint="-0.249977111117893"/>
  </sheetPr>
  <dimension ref="A1:N45"/>
  <sheetViews>
    <sheetView workbookViewId="0">
      <selection activeCell="P14" sqref="P14"/>
    </sheetView>
  </sheetViews>
  <sheetFormatPr baseColWidth="10" defaultRowHeight="12.75"/>
  <cols>
    <col min="1" max="1" width="2.7109375" style="71" customWidth="1"/>
    <col min="2" max="2" width="15.7109375" style="71" customWidth="1"/>
    <col min="3" max="14" width="10.7109375" style="71" customWidth="1"/>
    <col min="15" max="15" width="2.7109375" style="71" customWidth="1"/>
    <col min="16" max="16" width="11.42578125" style="71" customWidth="1"/>
    <col min="17" max="16384" width="11.42578125" style="71"/>
  </cols>
  <sheetData>
    <row r="1" spans="1:14" ht="13.5" thickBot="1"/>
    <row r="2" spans="1:14" ht="33" customHeight="1" thickBot="1">
      <c r="B2" s="1242" t="s">
        <v>527</v>
      </c>
      <c r="C2" s="1243"/>
      <c r="D2" s="1243"/>
      <c r="E2" s="1243"/>
      <c r="F2" s="1243"/>
      <c r="G2" s="1243"/>
      <c r="H2" s="1244"/>
      <c r="I2" s="1244"/>
      <c r="J2" s="1244"/>
      <c r="K2" s="1244"/>
      <c r="L2" s="1244"/>
      <c r="M2" s="1244"/>
      <c r="N2" s="1245"/>
    </row>
    <row r="3" spans="1:14">
      <c r="B3" s="1034"/>
      <c r="C3" s="1035"/>
      <c r="D3" s="1035"/>
      <c r="E3" s="1035"/>
      <c r="F3" s="1035"/>
      <c r="G3" s="1035"/>
      <c r="H3" s="1035"/>
      <c r="I3" s="1035"/>
      <c r="J3" s="1035"/>
      <c r="K3" s="1035"/>
      <c r="L3" s="1035"/>
      <c r="M3" s="1035"/>
      <c r="N3" s="1036"/>
    </row>
    <row r="4" spans="1:14">
      <c r="B4" s="103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038"/>
    </row>
    <row r="5" spans="1:14">
      <c r="A5" s="60"/>
      <c r="B5" s="1037"/>
      <c r="C5" s="177"/>
      <c r="D5" s="177"/>
      <c r="E5" s="177"/>
      <c r="F5" s="177"/>
      <c r="G5" s="177"/>
      <c r="H5" s="177"/>
      <c r="I5" s="177"/>
      <c r="J5" s="177"/>
      <c r="K5" s="177"/>
      <c r="L5" s="177"/>
      <c r="M5" s="177"/>
      <c r="N5" s="1038"/>
    </row>
    <row r="6" spans="1:14">
      <c r="A6" s="60"/>
      <c r="B6" s="1037"/>
      <c r="C6" s="177"/>
      <c r="D6" s="177"/>
      <c r="E6" s="177"/>
      <c r="F6" s="177"/>
      <c r="G6" s="177"/>
      <c r="H6" s="177"/>
      <c r="I6" s="177"/>
      <c r="J6" s="177"/>
      <c r="K6" s="177"/>
      <c r="L6" s="177"/>
      <c r="M6" s="177"/>
      <c r="N6" s="1038"/>
    </row>
    <row r="7" spans="1:14">
      <c r="A7" s="60"/>
      <c r="B7" s="103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038"/>
    </row>
    <row r="8" spans="1:14">
      <c r="A8" s="60"/>
      <c r="B8" s="103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038"/>
    </row>
    <row r="9" spans="1:14">
      <c r="A9" s="60"/>
      <c r="B9" s="103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038"/>
    </row>
    <row r="10" spans="1:14">
      <c r="A10" s="60"/>
      <c r="B10" s="1037"/>
      <c r="C10" s="177"/>
      <c r="D10" s="177"/>
      <c r="E10" s="177"/>
      <c r="F10" s="177"/>
      <c r="G10" s="177"/>
      <c r="H10" s="177"/>
      <c r="I10" s="177"/>
      <c r="J10" s="177"/>
      <c r="K10" s="177"/>
      <c r="L10" s="177"/>
      <c r="M10" s="177"/>
      <c r="N10" s="1038"/>
    </row>
    <row r="11" spans="1:14">
      <c r="A11" s="60"/>
      <c r="B11" s="1037"/>
      <c r="C11" s="177"/>
      <c r="D11" s="177"/>
      <c r="E11" s="177"/>
      <c r="F11" s="177"/>
      <c r="G11" s="177"/>
      <c r="H11" s="177"/>
      <c r="I11" s="177"/>
      <c r="J11" s="177"/>
      <c r="K11" s="177"/>
      <c r="L11" s="177"/>
      <c r="M11" s="177"/>
      <c r="N11" s="1038"/>
    </row>
    <row r="12" spans="1:14">
      <c r="A12" s="60"/>
      <c r="B12" s="1037"/>
      <c r="C12" s="177"/>
      <c r="D12" s="177"/>
      <c r="E12" s="177"/>
      <c r="F12" s="177"/>
      <c r="G12" s="177"/>
      <c r="H12" s="177"/>
      <c r="I12" s="177"/>
      <c r="J12" s="177"/>
      <c r="K12" s="177"/>
      <c r="L12" s="177"/>
      <c r="M12" s="177"/>
      <c r="N12" s="1038"/>
    </row>
    <row r="13" spans="1:14">
      <c r="B13" s="1037"/>
      <c r="C13" s="177"/>
      <c r="D13" s="177"/>
      <c r="E13" s="177"/>
      <c r="F13" s="177"/>
      <c r="G13" s="177"/>
      <c r="H13" s="177"/>
      <c r="I13" s="177"/>
      <c r="J13" s="177"/>
      <c r="K13" s="177"/>
      <c r="L13" s="177"/>
      <c r="M13" s="177"/>
      <c r="N13" s="1038"/>
    </row>
    <row r="14" spans="1:14">
      <c r="B14" s="1037"/>
      <c r="C14" s="177"/>
      <c r="D14" s="177"/>
      <c r="E14" s="177"/>
      <c r="F14" s="177"/>
      <c r="G14" s="177"/>
      <c r="H14" s="177"/>
      <c r="I14" s="177"/>
      <c r="J14" s="177"/>
      <c r="K14" s="177"/>
      <c r="L14" s="177"/>
      <c r="M14" s="177"/>
      <c r="N14" s="1038"/>
    </row>
    <row r="15" spans="1:14">
      <c r="B15" s="1037"/>
      <c r="C15" s="177"/>
      <c r="D15" s="177"/>
      <c r="E15" s="177"/>
      <c r="F15" s="177"/>
      <c r="G15" s="177"/>
      <c r="H15" s="177"/>
      <c r="I15" s="177"/>
      <c r="J15" s="177"/>
      <c r="K15" s="177"/>
      <c r="L15" s="177"/>
      <c r="M15" s="177"/>
      <c r="N15" s="1038"/>
    </row>
    <row r="16" spans="1:14">
      <c r="B16" s="1037"/>
      <c r="C16" s="177"/>
      <c r="D16" s="177"/>
      <c r="E16" s="177"/>
      <c r="F16" s="177"/>
      <c r="G16" s="177"/>
      <c r="H16" s="177"/>
      <c r="I16" s="177"/>
      <c r="J16" s="177"/>
      <c r="K16" s="177"/>
      <c r="L16" s="177"/>
      <c r="M16" s="177"/>
      <c r="N16" s="1039"/>
    </row>
    <row r="17" spans="2:14">
      <c r="B17" s="1037"/>
      <c r="C17" s="177"/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038"/>
    </row>
    <row r="18" spans="2:14">
      <c r="B18" s="1037"/>
      <c r="C18" s="177"/>
      <c r="D18" s="177"/>
      <c r="E18" s="177"/>
      <c r="F18" s="177"/>
      <c r="G18" s="177"/>
      <c r="H18" s="177"/>
      <c r="I18" s="177"/>
      <c r="J18" s="177"/>
      <c r="K18" s="177"/>
      <c r="L18" s="177"/>
      <c r="M18" s="177"/>
      <c r="N18" s="1038"/>
    </row>
    <row r="19" spans="2:14">
      <c r="B19" s="1037"/>
      <c r="C19" s="177"/>
      <c r="D19" s="177"/>
      <c r="E19" s="177"/>
      <c r="F19" s="177"/>
      <c r="G19" s="177"/>
      <c r="H19" s="177"/>
      <c r="I19" s="177"/>
      <c r="J19" s="177"/>
      <c r="K19" s="177"/>
      <c r="L19" s="177"/>
      <c r="M19" s="177"/>
      <c r="N19" s="1038"/>
    </row>
    <row r="20" spans="2:14">
      <c r="B20" s="1037"/>
      <c r="C20" s="177"/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038"/>
    </row>
    <row r="21" spans="2:14">
      <c r="B21" s="1037"/>
      <c r="C21" s="177"/>
      <c r="D21" s="177"/>
      <c r="E21" s="177"/>
      <c r="F21" s="177"/>
      <c r="G21" s="177"/>
      <c r="H21" s="177"/>
      <c r="I21" s="177"/>
      <c r="J21" s="177"/>
      <c r="K21" s="177"/>
      <c r="L21" s="177"/>
      <c r="M21" s="177"/>
      <c r="N21" s="1038"/>
    </row>
    <row r="22" spans="2:14">
      <c r="B22" s="1037"/>
      <c r="C22" s="177"/>
      <c r="D22" s="177"/>
      <c r="E22" s="177"/>
      <c r="F22" s="177"/>
      <c r="G22" s="177"/>
      <c r="H22" s="177"/>
      <c r="I22" s="177"/>
      <c r="J22" s="177"/>
      <c r="K22" s="177"/>
      <c r="L22" s="177"/>
      <c r="M22" s="177"/>
      <c r="N22" s="1038"/>
    </row>
    <row r="23" spans="2:14">
      <c r="B23" s="1040"/>
      <c r="C23" s="177"/>
      <c r="D23" s="177"/>
      <c r="E23" s="177"/>
      <c r="F23" s="177"/>
      <c r="G23" s="177"/>
      <c r="H23" s="177"/>
      <c r="I23" s="177"/>
      <c r="J23" s="177"/>
      <c r="K23" s="177"/>
      <c r="L23" s="177"/>
      <c r="M23" s="177"/>
      <c r="N23" s="1038"/>
    </row>
    <row r="24" spans="2:14">
      <c r="B24" s="1037"/>
      <c r="C24" s="177"/>
      <c r="D24" s="177"/>
      <c r="E24" s="177"/>
      <c r="F24" s="177"/>
      <c r="G24" s="177"/>
      <c r="H24" s="177"/>
      <c r="I24" s="177"/>
      <c r="J24" s="177"/>
      <c r="K24" s="177"/>
      <c r="L24" s="177"/>
      <c r="M24" s="177"/>
      <c r="N24" s="1038"/>
    </row>
    <row r="25" spans="2:14">
      <c r="B25" s="1037"/>
      <c r="C25" s="177"/>
      <c r="D25" s="177"/>
      <c r="E25" s="177"/>
      <c r="F25" s="177"/>
      <c r="G25" s="177"/>
      <c r="H25" s="177"/>
      <c r="I25" s="177"/>
      <c r="J25" s="177"/>
      <c r="K25" s="177"/>
      <c r="L25" s="177"/>
      <c r="M25" s="177"/>
      <c r="N25" s="1038"/>
    </row>
    <row r="26" spans="2:14">
      <c r="B26" s="1037"/>
      <c r="C26" s="177"/>
      <c r="D26" s="177"/>
      <c r="E26" s="177"/>
      <c r="F26" s="177"/>
      <c r="G26" s="177"/>
      <c r="H26" s="177"/>
      <c r="I26" s="177"/>
      <c r="J26" s="177"/>
      <c r="K26" s="177"/>
      <c r="L26" s="177"/>
      <c r="M26" s="177"/>
      <c r="N26" s="1038"/>
    </row>
    <row r="27" spans="2:14">
      <c r="B27" s="1037"/>
      <c r="C27" s="177"/>
      <c r="D27" s="177"/>
      <c r="E27" s="177"/>
      <c r="F27" s="177"/>
      <c r="G27" s="177"/>
      <c r="H27" s="177"/>
      <c r="I27" s="177"/>
      <c r="J27" s="177"/>
      <c r="K27" s="177"/>
      <c r="L27" s="177"/>
      <c r="M27" s="177"/>
      <c r="N27" s="1038"/>
    </row>
    <row r="28" spans="2:14">
      <c r="B28" s="1037"/>
      <c r="C28" s="177"/>
      <c r="D28" s="177"/>
      <c r="E28" s="177"/>
      <c r="F28" s="177"/>
      <c r="G28" s="177"/>
      <c r="H28" s="177"/>
      <c r="I28" s="177"/>
      <c r="J28" s="177"/>
      <c r="K28" s="177"/>
      <c r="L28" s="177"/>
      <c r="M28" s="177"/>
      <c r="N28" s="1038"/>
    </row>
    <row r="29" spans="2:14">
      <c r="B29" s="1037"/>
      <c r="C29" s="177"/>
      <c r="D29" s="177"/>
      <c r="E29" s="177"/>
      <c r="F29" s="177"/>
      <c r="G29" s="177"/>
      <c r="H29" s="177"/>
      <c r="I29" s="177"/>
      <c r="J29" s="177"/>
      <c r="K29" s="177"/>
      <c r="L29" s="177"/>
      <c r="M29" s="177"/>
      <c r="N29" s="1038"/>
    </row>
    <row r="30" spans="2:14">
      <c r="B30" s="1037"/>
      <c r="C30" s="177"/>
      <c r="D30" s="177"/>
      <c r="E30" s="177"/>
      <c r="F30" s="177"/>
      <c r="G30" s="177"/>
      <c r="H30" s="177"/>
      <c r="I30" s="177"/>
      <c r="J30" s="177"/>
      <c r="K30" s="177"/>
      <c r="L30" s="177"/>
      <c r="M30" s="177"/>
      <c r="N30" s="1038"/>
    </row>
    <row r="31" spans="2:14">
      <c r="B31" s="1037"/>
      <c r="C31" s="177"/>
      <c r="D31" s="177"/>
      <c r="E31" s="177"/>
      <c r="F31" s="177"/>
      <c r="G31" s="177"/>
      <c r="H31" s="177"/>
      <c r="I31" s="177"/>
      <c r="J31" s="177"/>
      <c r="K31" s="177"/>
      <c r="L31" s="177"/>
      <c r="M31" s="177"/>
      <c r="N31" s="1038"/>
    </row>
    <row r="32" spans="2:14">
      <c r="B32" s="1037"/>
      <c r="C32" s="177"/>
      <c r="D32" s="177"/>
      <c r="E32" s="177"/>
      <c r="F32" s="177"/>
      <c r="G32" s="177"/>
      <c r="H32" s="177"/>
      <c r="I32" s="177"/>
      <c r="J32" s="177"/>
      <c r="K32" s="177"/>
      <c r="L32" s="177"/>
      <c r="M32" s="177"/>
      <c r="N32" s="1038"/>
    </row>
    <row r="33" spans="2:14">
      <c r="B33" s="1037"/>
      <c r="C33" s="177"/>
      <c r="D33" s="177"/>
      <c r="E33" s="177"/>
      <c r="F33" s="177"/>
      <c r="G33" s="177"/>
      <c r="H33" s="177"/>
      <c r="I33" s="177"/>
      <c r="J33" s="177"/>
      <c r="K33" s="177"/>
      <c r="L33" s="177"/>
      <c r="M33" s="177"/>
      <c r="N33" s="1038"/>
    </row>
    <row r="34" spans="2:14">
      <c r="B34" s="1037"/>
      <c r="C34" s="177"/>
      <c r="D34" s="177"/>
      <c r="E34" s="177"/>
      <c r="F34" s="177"/>
      <c r="G34" s="177"/>
      <c r="H34" s="177"/>
      <c r="I34" s="177"/>
      <c r="J34" s="177"/>
      <c r="K34" s="177"/>
      <c r="L34" s="177"/>
      <c r="M34" s="177"/>
      <c r="N34" s="1038"/>
    </row>
    <row r="35" spans="2:14">
      <c r="B35" s="1040"/>
      <c r="C35" s="177"/>
      <c r="D35" s="177"/>
      <c r="E35" s="177"/>
      <c r="F35" s="177"/>
      <c r="G35" s="177"/>
      <c r="H35" s="177"/>
      <c r="I35" s="177"/>
      <c r="J35" s="177"/>
      <c r="K35" s="177"/>
      <c r="L35" s="177"/>
      <c r="M35" s="177"/>
      <c r="N35" s="1038"/>
    </row>
    <row r="36" spans="2:14">
      <c r="B36" s="1037"/>
      <c r="C36" s="177"/>
      <c r="D36" s="177"/>
      <c r="E36" s="177"/>
      <c r="F36" s="177"/>
      <c r="G36" s="177"/>
      <c r="H36" s="177"/>
      <c r="I36" s="177"/>
      <c r="J36" s="177"/>
      <c r="K36" s="177"/>
      <c r="L36" s="177"/>
      <c r="M36" s="177"/>
      <c r="N36" s="1038"/>
    </row>
    <row r="37" spans="2:14" ht="13.5" thickBot="1">
      <c r="B37" s="1041"/>
      <c r="C37" s="1042"/>
      <c r="D37" s="1042"/>
      <c r="E37" s="1042"/>
      <c r="F37" s="1042"/>
      <c r="G37" s="1042"/>
      <c r="H37" s="1042"/>
      <c r="I37" s="1042"/>
      <c r="J37" s="1042"/>
      <c r="K37" s="1042"/>
      <c r="L37" s="1042"/>
      <c r="M37" s="1042"/>
      <c r="N37" s="1043"/>
    </row>
    <row r="38" spans="2:14" ht="34.5" customHeight="1">
      <c r="B38" s="1246" t="s">
        <v>503</v>
      </c>
      <c r="C38" s="1246"/>
      <c r="D38" s="1246"/>
      <c r="E38" s="1246"/>
      <c r="F38" s="1246"/>
      <c r="G38" s="1246"/>
      <c r="H38" s="1246"/>
      <c r="I38" s="1246"/>
      <c r="J38" s="1246"/>
      <c r="K38" s="1246"/>
      <c r="L38" s="1246"/>
      <c r="M38" s="1246"/>
      <c r="N38" s="41"/>
    </row>
    <row r="39" spans="2:14">
      <c r="C39" s="246"/>
      <c r="D39" s="80"/>
      <c r="E39" s="80"/>
      <c r="F39" s="80"/>
      <c r="G39" s="80"/>
      <c r="H39" s="80"/>
      <c r="I39" s="42"/>
      <c r="J39" s="41"/>
      <c r="K39" s="41"/>
      <c r="L39" s="41"/>
      <c r="M39" s="551"/>
      <c r="N39" s="41"/>
    </row>
    <row r="42" spans="2:14" ht="15">
      <c r="J42" s="81"/>
      <c r="K42" s="81"/>
      <c r="L42" s="81"/>
    </row>
    <row r="45" spans="2:14">
      <c r="B45" s="28"/>
    </row>
  </sheetData>
  <sheetProtection password="CF4C" sheet="1" objects="1" scenarios="1"/>
  <mergeCells count="2">
    <mergeCell ref="B2:N2"/>
    <mergeCell ref="B38:M38"/>
  </mergeCells>
  <printOptions horizontalCentered="1"/>
  <pageMargins left="0.19685039370078741" right="0.19685039370078741" top="0.59055118110236227" bottom="0.59055118110236227" header="0.39370078740157483" footer="0.39370078740157483"/>
  <pageSetup scale="75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>
    <tabColor theme="6" tint="-0.249977111117893"/>
    <pageSetUpPr fitToPage="1"/>
  </sheetPr>
  <dimension ref="A1:L46"/>
  <sheetViews>
    <sheetView workbookViewId="0"/>
  </sheetViews>
  <sheetFormatPr baseColWidth="10" defaultRowHeight="12.75"/>
  <cols>
    <col min="1" max="1" width="2.7109375" style="4" customWidth="1"/>
    <col min="2" max="2" width="12.7109375" style="4" customWidth="1"/>
    <col min="3" max="7" width="14.7109375" style="4" customWidth="1"/>
    <col min="8" max="8" width="2.7109375" style="4" customWidth="1"/>
    <col min="9" max="9" width="11.42578125" style="4"/>
    <col min="10" max="12" width="4.42578125" style="4" bestFit="1" customWidth="1"/>
    <col min="13" max="16384" width="11.42578125" style="4"/>
  </cols>
  <sheetData>
    <row r="1" spans="1:12" s="6" customFormat="1" ht="12" customHeight="1" thickBot="1">
      <c r="A1" s="297"/>
      <c r="B1" s="298"/>
      <c r="C1" s="299"/>
      <c r="D1" s="299"/>
      <c r="E1" s="299"/>
      <c r="F1" s="299"/>
      <c r="G1" s="299"/>
      <c r="H1" s="300"/>
    </row>
    <row r="2" spans="1:12" ht="27" customHeight="1" thickBot="1">
      <c r="A2" s="302"/>
      <c r="B2" s="1235" t="s">
        <v>442</v>
      </c>
      <c r="C2" s="1236"/>
      <c r="D2" s="1236"/>
      <c r="E2" s="1236"/>
      <c r="F2" s="1236"/>
      <c r="G2" s="1237"/>
      <c r="H2" s="302"/>
    </row>
    <row r="3" spans="1:12" ht="24" customHeight="1" thickBot="1">
      <c r="A3" s="302"/>
      <c r="B3" s="1247" t="s">
        <v>77</v>
      </c>
      <c r="C3" s="1247" t="s">
        <v>94</v>
      </c>
      <c r="D3" s="1248" t="s">
        <v>95</v>
      </c>
      <c r="E3" s="1249"/>
      <c r="F3" s="1250"/>
      <c r="G3" s="1247" t="s">
        <v>427</v>
      </c>
      <c r="H3" s="302"/>
    </row>
    <row r="4" spans="1:12" ht="24" customHeight="1" thickBot="1">
      <c r="A4" s="302"/>
      <c r="B4" s="1247"/>
      <c r="C4" s="1247"/>
      <c r="D4" s="604" t="s">
        <v>45</v>
      </c>
      <c r="E4" s="604" t="s">
        <v>46</v>
      </c>
      <c r="F4" s="604" t="s">
        <v>96</v>
      </c>
      <c r="G4" s="1247"/>
      <c r="H4" s="302"/>
    </row>
    <row r="5" spans="1:12" ht="18" customHeight="1" thickBot="1">
      <c r="A5" s="302"/>
      <c r="B5" s="606">
        <v>1990</v>
      </c>
      <c r="C5" s="633">
        <v>57.298850000000002</v>
      </c>
      <c r="D5" s="633">
        <v>45.268957999999998</v>
      </c>
      <c r="E5" s="633">
        <v>12.029892000000004</v>
      </c>
      <c r="F5" s="633"/>
      <c r="G5" s="633">
        <v>79.005002718204636</v>
      </c>
      <c r="H5" s="302"/>
    </row>
    <row r="6" spans="1:12" ht="18" customHeight="1" thickBot="1">
      <c r="A6" s="302"/>
      <c r="B6" s="605">
        <v>1995</v>
      </c>
      <c r="C6" s="634">
        <v>66.695113000000006</v>
      </c>
      <c r="D6" s="634">
        <v>58.549934</v>
      </c>
      <c r="E6" s="634">
        <v>8.1451790000000059</v>
      </c>
      <c r="F6" s="634">
        <v>13.280976000000003</v>
      </c>
      <c r="G6" s="634">
        <v>87.787442537206587</v>
      </c>
      <c r="H6" s="302"/>
    </row>
    <row r="7" spans="1:12" ht="18" customHeight="1" thickBot="1">
      <c r="A7" s="302"/>
      <c r="B7" s="606">
        <v>2000</v>
      </c>
      <c r="C7" s="633">
        <v>71.141889000000006</v>
      </c>
      <c r="D7" s="633">
        <v>63.758687000000002</v>
      </c>
      <c r="E7" s="633">
        <v>7.3832020000000043</v>
      </c>
      <c r="F7" s="633">
        <v>5.2087530000000015</v>
      </c>
      <c r="G7" s="633">
        <v>89.621863990707354</v>
      </c>
      <c r="H7" s="302"/>
    </row>
    <row r="8" spans="1:12" ht="18" customHeight="1" thickBot="1">
      <c r="A8" s="302"/>
      <c r="B8" s="605">
        <v>2005</v>
      </c>
      <c r="C8" s="634">
        <v>76.093575999999999</v>
      </c>
      <c r="D8" s="634">
        <v>71.883386999999999</v>
      </c>
      <c r="E8" s="634">
        <v>4.2101889999999997</v>
      </c>
      <c r="F8" s="634">
        <v>8.1246999999999971</v>
      </c>
      <c r="G8" s="634">
        <v>94.467090099695142</v>
      </c>
      <c r="H8" s="302"/>
    </row>
    <row r="9" spans="1:12" ht="18" customHeight="1" thickBot="1">
      <c r="A9" s="302"/>
      <c r="B9" s="606">
        <v>2010</v>
      </c>
      <c r="C9" s="633">
        <v>84.712604999999996</v>
      </c>
      <c r="D9" s="633">
        <v>81.559138000000004</v>
      </c>
      <c r="E9" s="633">
        <v>3.153466999999992</v>
      </c>
      <c r="F9" s="633">
        <v>9.6757510000000053</v>
      </c>
      <c r="G9" s="633">
        <v>96.277452452323956</v>
      </c>
      <c r="H9" s="302"/>
    </row>
    <row r="10" spans="1:12" ht="18" customHeight="1" thickBot="1">
      <c r="A10" s="302"/>
      <c r="B10" s="605" t="s">
        <v>165</v>
      </c>
      <c r="C10" s="634">
        <v>85.399027000000004</v>
      </c>
      <c r="D10" s="634">
        <v>82.221395954164791</v>
      </c>
      <c r="E10" s="634">
        <v>3.1776310458352128</v>
      </c>
      <c r="F10" s="634">
        <v>0.66225795416478661</v>
      </c>
      <c r="G10" s="634">
        <v>96.279078161118619</v>
      </c>
      <c r="H10" s="302"/>
    </row>
    <row r="11" spans="1:12" ht="18" customHeight="1" thickBot="1">
      <c r="A11" s="302"/>
      <c r="B11" s="606" t="s">
        <v>244</v>
      </c>
      <c r="C11" s="633">
        <v>86.66882980419885</v>
      </c>
      <c r="D11" s="633">
        <v>83.532433311094721</v>
      </c>
      <c r="E11" s="633">
        <v>3.1363964931041295</v>
      </c>
      <c r="F11" s="633">
        <v>1.3110373569299298</v>
      </c>
      <c r="G11" s="633">
        <v>96.381171292851377</v>
      </c>
      <c r="H11" s="302"/>
    </row>
    <row r="12" spans="1:12" ht="18" customHeight="1" thickBot="1">
      <c r="A12" s="302"/>
      <c r="B12" s="604" t="s">
        <v>293</v>
      </c>
      <c r="C12" s="635">
        <v>87.894521432880694</v>
      </c>
      <c r="D12" s="635">
        <v>84.824343120257836</v>
      </c>
      <c r="E12" s="635">
        <v>3.0701783126228577</v>
      </c>
      <c r="F12" s="635">
        <v>1.2919098091631156</v>
      </c>
      <c r="G12" s="635">
        <v>96.506974197513145</v>
      </c>
      <c r="H12" s="302"/>
      <c r="J12" s="12"/>
      <c r="K12" s="12"/>
      <c r="L12" s="12"/>
    </row>
    <row r="13" spans="1:12" ht="33" customHeight="1">
      <c r="A13" s="302"/>
      <c r="B13" s="1234" t="s">
        <v>419</v>
      </c>
      <c r="C13" s="1234"/>
      <c r="D13" s="1234"/>
      <c r="E13" s="1234"/>
      <c r="F13" s="1234"/>
      <c r="G13" s="1234"/>
      <c r="H13" s="305"/>
      <c r="I13" s="2"/>
      <c r="J13" s="13"/>
      <c r="K13" s="13"/>
      <c r="L13" s="8"/>
    </row>
    <row r="14" spans="1:12">
      <c r="A14" s="302"/>
      <c r="B14" s="303"/>
      <c r="C14" s="303"/>
      <c r="D14" s="303"/>
      <c r="E14" s="303"/>
      <c r="F14" s="303"/>
      <c r="G14" s="303"/>
      <c r="H14" s="302"/>
    </row>
    <row r="21" spans="2:2">
      <c r="B21" s="57"/>
    </row>
    <row r="28" spans="2:2">
      <c r="B28" s="57"/>
    </row>
    <row r="31" spans="2:2">
      <c r="B31" s="58"/>
    </row>
    <row r="39" spans="2:2">
      <c r="B39" s="58"/>
    </row>
    <row r="46" spans="2:2">
      <c r="B46" s="25"/>
    </row>
  </sheetData>
  <sheetProtection password="CF4C" sheet="1" objects="1" scenarios="1"/>
  <mergeCells count="6">
    <mergeCell ref="B13:G13"/>
    <mergeCell ref="B2:G2"/>
    <mergeCell ref="B3:B4"/>
    <mergeCell ref="C3:C4"/>
    <mergeCell ref="D3:F3"/>
    <mergeCell ref="G3:G4"/>
  </mergeCells>
  <printOptions horizontalCentered="1"/>
  <pageMargins left="0.19685039370078741" right="0.19685039370078741" top="0.59055118110236227" bottom="0.59055118110236227" header="0.39370078740157483" footer="0.39370078740157483"/>
  <pageSetup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tabColor theme="6" tint="-0.249977111117893"/>
    <pageSetUpPr fitToPage="1"/>
  </sheetPr>
  <dimension ref="A1:L46"/>
  <sheetViews>
    <sheetView workbookViewId="0"/>
  </sheetViews>
  <sheetFormatPr baseColWidth="10" defaultRowHeight="12.75"/>
  <cols>
    <col min="1" max="1" width="2.7109375" style="4" customWidth="1"/>
    <col min="2" max="2" width="12.7109375" style="4" customWidth="1"/>
    <col min="3" max="7" width="14.7109375" style="4" customWidth="1"/>
    <col min="8" max="8" width="2.7109375" style="4" customWidth="1"/>
    <col min="9" max="16384" width="11.42578125" style="4"/>
  </cols>
  <sheetData>
    <row r="1" spans="1:12" s="6" customFormat="1" ht="12" customHeight="1" thickBot="1">
      <c r="A1" s="297"/>
      <c r="B1" s="298"/>
      <c r="C1" s="299"/>
      <c r="D1" s="299"/>
      <c r="E1" s="299"/>
      <c r="F1" s="299"/>
      <c r="G1" s="299"/>
      <c r="H1" s="300"/>
    </row>
    <row r="2" spans="1:12" ht="27" customHeight="1" thickBot="1">
      <c r="A2" s="302"/>
      <c r="B2" s="1235" t="s">
        <v>443</v>
      </c>
      <c r="C2" s="1236"/>
      <c r="D2" s="1236"/>
      <c r="E2" s="1236"/>
      <c r="F2" s="1236"/>
      <c r="G2" s="1237"/>
      <c r="H2" s="302"/>
    </row>
    <row r="3" spans="1:12" ht="24" customHeight="1" thickBot="1">
      <c r="A3" s="302"/>
      <c r="B3" s="1238" t="s">
        <v>77</v>
      </c>
      <c r="C3" s="1238" t="s">
        <v>94</v>
      </c>
      <c r="D3" s="1239" t="s">
        <v>95</v>
      </c>
      <c r="E3" s="1240"/>
      <c r="F3" s="1241"/>
      <c r="G3" s="1238" t="s">
        <v>427</v>
      </c>
      <c r="H3" s="302"/>
    </row>
    <row r="4" spans="1:12" ht="24" customHeight="1" thickBot="1">
      <c r="A4" s="302"/>
      <c r="B4" s="1238"/>
      <c r="C4" s="1238"/>
      <c r="D4" s="603" t="s">
        <v>45</v>
      </c>
      <c r="E4" s="603" t="s">
        <v>46</v>
      </c>
      <c r="F4" s="603" t="s">
        <v>96</v>
      </c>
      <c r="G4" s="1238"/>
      <c r="H4" s="302"/>
    </row>
    <row r="5" spans="1:12" ht="18" customHeight="1" thickBot="1">
      <c r="A5" s="302"/>
      <c r="B5" s="606">
        <v>1990</v>
      </c>
      <c r="C5" s="633">
        <v>23.134974</v>
      </c>
      <c r="D5" s="633">
        <v>4.1857430000000004</v>
      </c>
      <c r="E5" s="633">
        <v>18.949230999999997</v>
      </c>
      <c r="F5" s="633"/>
      <c r="G5" s="633">
        <v>18.092706739156053</v>
      </c>
      <c r="H5" s="302"/>
    </row>
    <row r="6" spans="1:12" ht="18" customHeight="1" thickBot="1">
      <c r="A6" s="302"/>
      <c r="B6" s="605">
        <v>1995</v>
      </c>
      <c r="C6" s="634">
        <v>24.033539000000001</v>
      </c>
      <c r="D6" s="634">
        <v>7.1392090000000001</v>
      </c>
      <c r="E6" s="634">
        <v>16.89433</v>
      </c>
      <c r="F6" s="634">
        <v>2.9534659999999997</v>
      </c>
      <c r="G6" s="634">
        <v>29.705192398006801</v>
      </c>
      <c r="H6" s="302"/>
    </row>
    <row r="7" spans="1:12" ht="18" customHeight="1" thickBot="1">
      <c r="A7" s="302"/>
      <c r="B7" s="606">
        <v>2000</v>
      </c>
      <c r="C7" s="633">
        <v>24.231590000000001</v>
      </c>
      <c r="D7" s="633">
        <v>8.8956940000000007</v>
      </c>
      <c r="E7" s="633">
        <v>15.335896</v>
      </c>
      <c r="F7" s="633">
        <v>1.7564850000000005</v>
      </c>
      <c r="G7" s="633">
        <v>36.711144419330303</v>
      </c>
      <c r="H7" s="302"/>
    </row>
    <row r="8" spans="1:12" ht="18" customHeight="1" thickBot="1">
      <c r="A8" s="302"/>
      <c r="B8" s="605">
        <v>2005</v>
      </c>
      <c r="C8" s="634">
        <v>23.934885000000001</v>
      </c>
      <c r="D8" s="634">
        <v>13.757790999999999</v>
      </c>
      <c r="E8" s="634">
        <v>10.177094000000002</v>
      </c>
      <c r="F8" s="634">
        <v>4.8620969999999986</v>
      </c>
      <c r="G8" s="634">
        <v>57.480079808196272</v>
      </c>
      <c r="H8" s="302"/>
    </row>
    <row r="9" spans="1:12" ht="18" customHeight="1" thickBot="1">
      <c r="A9" s="302"/>
      <c r="B9" s="606">
        <v>2010</v>
      </c>
      <c r="C9" s="633">
        <v>25.834979000000001</v>
      </c>
      <c r="D9" s="633">
        <v>17.499694999999999</v>
      </c>
      <c r="E9" s="633">
        <v>8.3352840000000015</v>
      </c>
      <c r="F9" s="633">
        <v>3.7419039999999999</v>
      </c>
      <c r="G9" s="633">
        <v>67.736439808989189</v>
      </c>
      <c r="H9" s="302"/>
    </row>
    <row r="10" spans="1:12" ht="18" customHeight="1" thickBot="1">
      <c r="A10" s="302"/>
      <c r="B10" s="605" t="s">
        <v>165</v>
      </c>
      <c r="C10" s="634">
        <v>25.9</v>
      </c>
      <c r="D10" s="634">
        <v>17.840513999999999</v>
      </c>
      <c r="E10" s="634">
        <v>8.0594859999999997</v>
      </c>
      <c r="F10" s="634">
        <v>0.34081899999999976</v>
      </c>
      <c r="G10" s="634">
        <v>68.882293436293438</v>
      </c>
      <c r="H10" s="302"/>
    </row>
    <row r="11" spans="1:12" ht="18" customHeight="1" thickBot="1">
      <c r="A11" s="302"/>
      <c r="B11" s="606" t="s">
        <v>244</v>
      </c>
      <c r="C11" s="633">
        <v>26.002574140870408</v>
      </c>
      <c r="D11" s="633">
        <v>18.05</v>
      </c>
      <c r="E11" s="633">
        <v>7.9525741408704071</v>
      </c>
      <c r="F11" s="633">
        <v>0.20948600000000184</v>
      </c>
      <c r="G11" s="633">
        <v>69.416204342743569</v>
      </c>
      <c r="H11" s="302"/>
    </row>
    <row r="12" spans="1:12" ht="18" customHeight="1" thickBot="1">
      <c r="A12" s="302"/>
      <c r="B12" s="604" t="s">
        <v>293</v>
      </c>
      <c r="C12" s="635">
        <v>26.094706831325254</v>
      </c>
      <c r="D12" s="635">
        <v>18.297733217885863</v>
      </c>
      <c r="E12" s="635">
        <v>7.7969736134393912</v>
      </c>
      <c r="F12" s="635">
        <v>0.24773321788586244</v>
      </c>
      <c r="G12" s="635">
        <v>70.120478211008091</v>
      </c>
      <c r="H12" s="302"/>
      <c r="J12" s="52"/>
      <c r="K12" s="10"/>
      <c r="L12" s="52"/>
    </row>
    <row r="13" spans="1:12" ht="33" customHeight="1">
      <c r="A13" s="302"/>
      <c r="B13" s="1234" t="s">
        <v>418</v>
      </c>
      <c r="C13" s="1234"/>
      <c r="D13" s="1234"/>
      <c r="E13" s="1234"/>
      <c r="F13" s="1234"/>
      <c r="G13" s="1234"/>
      <c r="H13" s="305"/>
      <c r="I13" s="2"/>
    </row>
    <row r="14" spans="1:12">
      <c r="A14" s="302"/>
      <c r="B14" s="302"/>
      <c r="C14" s="302"/>
      <c r="D14" s="302"/>
      <c r="E14" s="302"/>
      <c r="F14" s="302"/>
      <c r="G14" s="302"/>
      <c r="H14" s="302"/>
    </row>
    <row r="21" spans="2:7">
      <c r="B21" s="57"/>
    </row>
    <row r="26" spans="2:7">
      <c r="B26" s="2"/>
      <c r="C26" s="2"/>
      <c r="D26" s="2"/>
      <c r="E26" s="2"/>
      <c r="F26" s="2"/>
      <c r="G26" s="2"/>
    </row>
    <row r="28" spans="2:7">
      <c r="B28" s="57"/>
    </row>
    <row r="31" spans="2:7">
      <c r="B31" s="58"/>
    </row>
    <row r="39" spans="2:2">
      <c r="B39" s="58"/>
    </row>
    <row r="46" spans="2:2">
      <c r="B46" s="25"/>
    </row>
  </sheetData>
  <sheetProtection password="CF4C" sheet="1" objects="1" scenarios="1"/>
  <mergeCells count="6">
    <mergeCell ref="B13:G13"/>
    <mergeCell ref="B2:G2"/>
    <mergeCell ref="B3:B4"/>
    <mergeCell ref="C3:C4"/>
    <mergeCell ref="D3:F3"/>
    <mergeCell ref="G3:G4"/>
  </mergeCells>
  <printOptions horizontalCentered="1"/>
  <pageMargins left="0.19685039370078741" right="0.19685039370078741" top="0.59055118110236227" bottom="0.59055118110236227" header="0.39370078740157483" footer="0.39370078740157483"/>
  <pageSetup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>
    <tabColor theme="6" tint="-0.499984740745262"/>
  </sheetPr>
  <dimension ref="A1:S34"/>
  <sheetViews>
    <sheetView zoomScale="110" zoomScaleNormal="110" workbookViewId="0">
      <selection activeCell="G34" sqref="G34"/>
    </sheetView>
  </sheetViews>
  <sheetFormatPr baseColWidth="10" defaultRowHeight="12.75"/>
  <cols>
    <col min="1" max="1" width="2.7109375" style="67" customWidth="1"/>
    <col min="2" max="2" width="12.7109375" style="67" customWidth="1"/>
    <col min="3" max="8" width="10.7109375" style="67" customWidth="1"/>
    <col min="9" max="10" width="2.7109375" style="67" customWidth="1"/>
    <col min="11" max="11" width="12.7109375" style="67" customWidth="1"/>
    <col min="12" max="17" width="10.7109375" style="67" customWidth="1"/>
    <col min="18" max="18" width="2.7109375" style="67" customWidth="1"/>
    <col min="19" max="21" width="4.42578125" style="67" customWidth="1"/>
    <col min="22" max="16384" width="11.42578125" style="67"/>
  </cols>
  <sheetData>
    <row r="1" spans="1:19" s="66" customFormat="1" ht="12" customHeight="1" thickBot="1">
      <c r="A1" s="349"/>
      <c r="B1" s="350"/>
      <c r="C1" s="350"/>
      <c r="D1" s="351"/>
      <c r="E1" s="351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</row>
    <row r="2" spans="1:19" ht="24" customHeight="1" thickBot="1">
      <c r="A2" s="352"/>
      <c r="B2" s="1261" t="s">
        <v>488</v>
      </c>
      <c r="C2" s="1262"/>
      <c r="D2" s="1262"/>
      <c r="E2" s="1262"/>
      <c r="F2" s="1262"/>
      <c r="G2" s="1262"/>
      <c r="H2" s="1263"/>
      <c r="I2" s="352"/>
      <c r="J2" s="352"/>
      <c r="K2" s="1264" t="s">
        <v>489</v>
      </c>
      <c r="L2" s="1265"/>
      <c r="M2" s="1265"/>
      <c r="N2" s="1265"/>
      <c r="O2" s="1265"/>
      <c r="P2" s="1265"/>
      <c r="Q2" s="1266"/>
      <c r="R2" s="352"/>
    </row>
    <row r="3" spans="1:19" ht="18" customHeight="1" thickBot="1">
      <c r="A3" s="352"/>
      <c r="B3" s="1267" t="s">
        <v>77</v>
      </c>
      <c r="C3" s="1269" t="s">
        <v>43</v>
      </c>
      <c r="D3" s="1270"/>
      <c r="E3" s="1269" t="s">
        <v>86</v>
      </c>
      <c r="F3" s="1270"/>
      <c r="G3" s="1269" t="s">
        <v>87</v>
      </c>
      <c r="H3" s="1270"/>
      <c r="I3" s="352"/>
      <c r="J3" s="352"/>
      <c r="K3" s="1271" t="s">
        <v>77</v>
      </c>
      <c r="L3" s="1273" t="s">
        <v>43</v>
      </c>
      <c r="M3" s="1274"/>
      <c r="N3" s="1273" t="s">
        <v>86</v>
      </c>
      <c r="O3" s="1274"/>
      <c r="P3" s="1273" t="s">
        <v>87</v>
      </c>
      <c r="Q3" s="1274"/>
      <c r="R3" s="352"/>
    </row>
    <row r="4" spans="1:19" ht="18" customHeight="1" thickBot="1">
      <c r="A4" s="352"/>
      <c r="B4" s="1268"/>
      <c r="C4" s="562" t="s">
        <v>142</v>
      </c>
      <c r="D4" s="562" t="s">
        <v>143</v>
      </c>
      <c r="E4" s="562" t="s">
        <v>142</v>
      </c>
      <c r="F4" s="562" t="s">
        <v>144</v>
      </c>
      <c r="G4" s="562" t="s">
        <v>142</v>
      </c>
      <c r="H4" s="562" t="s">
        <v>144</v>
      </c>
      <c r="I4" s="352"/>
      <c r="J4" s="352"/>
      <c r="K4" s="1272"/>
      <c r="L4" s="609" t="s">
        <v>142</v>
      </c>
      <c r="M4" s="609" t="s">
        <v>144</v>
      </c>
      <c r="N4" s="609" t="s">
        <v>142</v>
      </c>
      <c r="O4" s="609" t="s">
        <v>144</v>
      </c>
      <c r="P4" s="609" t="s">
        <v>148</v>
      </c>
      <c r="Q4" s="609" t="s">
        <v>144</v>
      </c>
      <c r="R4" s="352"/>
    </row>
    <row r="5" spans="1:19" ht="15" customHeight="1" thickBot="1">
      <c r="A5" s="352"/>
      <c r="B5" s="1044">
        <v>2007</v>
      </c>
      <c r="C5" s="1045">
        <v>89.890971379950784</v>
      </c>
      <c r="D5" s="1045">
        <v>89.9</v>
      </c>
      <c r="E5" s="1045">
        <v>95</v>
      </c>
      <c r="F5" s="1045">
        <v>94.5</v>
      </c>
      <c r="G5" s="1045">
        <v>73.254786465257084</v>
      </c>
      <c r="H5" s="1045">
        <v>74.7</v>
      </c>
      <c r="I5" s="1046"/>
      <c r="J5" s="1046"/>
      <c r="K5" s="1047">
        <v>2007</v>
      </c>
      <c r="L5" s="1048">
        <v>86.2</v>
      </c>
      <c r="M5" s="1048">
        <v>86.1</v>
      </c>
      <c r="N5" s="1048">
        <v>94.6</v>
      </c>
      <c r="O5" s="1048">
        <v>94.199999999999989</v>
      </c>
      <c r="P5" s="1048">
        <v>59.3</v>
      </c>
      <c r="Q5" s="1048">
        <v>59.9</v>
      </c>
      <c r="R5" s="352"/>
    </row>
    <row r="6" spans="1:19" ht="15" customHeight="1" thickBot="1">
      <c r="A6" s="352"/>
      <c r="B6" s="1049">
        <v>2008</v>
      </c>
      <c r="C6" s="1050">
        <v>90.197184373215961</v>
      </c>
      <c r="D6" s="1050">
        <v>90.269943374932637</v>
      </c>
      <c r="E6" s="1050">
        <v>95.181818181818173</v>
      </c>
      <c r="F6" s="1050">
        <v>94.349203982430609</v>
      </c>
      <c r="G6" s="1050">
        <v>74.203829172205673</v>
      </c>
      <c r="H6" s="1050">
        <v>76.830043377037143</v>
      </c>
      <c r="I6" s="1046"/>
      <c r="J6" s="1046"/>
      <c r="K6" s="1051">
        <v>2008</v>
      </c>
      <c r="L6" s="1052">
        <v>86.6</v>
      </c>
      <c r="M6" s="1052">
        <v>86.442882461243883</v>
      </c>
      <c r="N6" s="1052">
        <v>94.8</v>
      </c>
      <c r="O6" s="1052">
        <v>93.907982930059319</v>
      </c>
      <c r="P6" s="1052">
        <v>60.099999999999994</v>
      </c>
      <c r="Q6" s="1052">
        <v>61.847689011060922</v>
      </c>
      <c r="R6" s="352"/>
    </row>
    <row r="7" spans="1:19" ht="15" customHeight="1" thickBot="1">
      <c r="A7" s="352"/>
      <c r="B7" s="1044">
        <v>2009</v>
      </c>
      <c r="C7" s="1045">
        <v>90.70052863176717</v>
      </c>
      <c r="D7" s="1045">
        <v>90.7</v>
      </c>
      <c r="E7" s="1045">
        <v>95.36363636363636</v>
      </c>
      <c r="F7" s="1045">
        <v>94.3</v>
      </c>
      <c r="G7" s="1045">
        <v>75.152871879154262</v>
      </c>
      <c r="H7" s="1045">
        <v>78.599999999999994</v>
      </c>
      <c r="I7" s="1046"/>
      <c r="J7" s="1053"/>
      <c r="K7" s="1047">
        <v>2009</v>
      </c>
      <c r="L7" s="1048">
        <v>87</v>
      </c>
      <c r="M7" s="1048">
        <v>86.796102156650576</v>
      </c>
      <c r="N7" s="1048">
        <v>95</v>
      </c>
      <c r="O7" s="1048">
        <v>93.880082260760005</v>
      </c>
      <c r="P7" s="1048">
        <v>60.8</v>
      </c>
      <c r="Q7" s="1048">
        <v>63.176812739787117</v>
      </c>
      <c r="R7" s="352"/>
    </row>
    <row r="8" spans="1:19" ht="15" customHeight="1" thickBot="1">
      <c r="A8" s="352"/>
      <c r="B8" s="1049">
        <v>2010</v>
      </c>
      <c r="C8" s="1050">
        <v>91.098297527858406</v>
      </c>
      <c r="D8" s="1050">
        <v>91.2</v>
      </c>
      <c r="E8" s="1050">
        <v>95.545454545454547</v>
      </c>
      <c r="F8" s="1050">
        <v>95.4</v>
      </c>
      <c r="G8" s="1050">
        <v>76.101914586102851</v>
      </c>
      <c r="H8" s="1050">
        <v>77.2</v>
      </c>
      <c r="I8" s="1046"/>
      <c r="J8" s="1053"/>
      <c r="K8" s="1051">
        <v>2010</v>
      </c>
      <c r="L8" s="1052">
        <v>87.3</v>
      </c>
      <c r="M8" s="1052">
        <v>89.9</v>
      </c>
      <c r="N8" s="1052">
        <v>95.199999999999989</v>
      </c>
      <c r="O8" s="1052">
        <v>96.3</v>
      </c>
      <c r="P8" s="1052">
        <v>61.6</v>
      </c>
      <c r="Q8" s="1052">
        <v>68.900000000000006</v>
      </c>
      <c r="R8" s="352"/>
    </row>
    <row r="9" spans="1:19" ht="15" customHeight="1" thickBot="1">
      <c r="A9" s="352"/>
      <c r="B9" s="1044">
        <v>2011</v>
      </c>
      <c r="C9" s="1045">
        <v>91.569615957319357</v>
      </c>
      <c r="D9" s="1045">
        <v>91.552225494366112</v>
      </c>
      <c r="E9" s="1045">
        <v>95.827272727272728</v>
      </c>
      <c r="F9" s="1045">
        <v>95.386504864612277</v>
      </c>
      <c r="G9" s="1045">
        <v>77.050957293051439</v>
      </c>
      <c r="H9" s="1045">
        <v>78.772612385001224</v>
      </c>
      <c r="I9" s="1046"/>
      <c r="J9" s="1053"/>
      <c r="K9" s="1047">
        <v>2011</v>
      </c>
      <c r="L9" s="1048">
        <v>87.6</v>
      </c>
      <c r="M9" s="1048">
        <v>90.152128763477336</v>
      </c>
      <c r="N9" s="1048">
        <v>95.399999999999991</v>
      </c>
      <c r="O9" s="1048">
        <v>96.389279952445435</v>
      </c>
      <c r="P9" s="1048">
        <v>62.3</v>
      </c>
      <c r="Q9" s="1048">
        <v>69.363768969415148</v>
      </c>
      <c r="R9" s="352"/>
    </row>
    <row r="10" spans="1:19" ht="15" customHeight="1" thickBot="1">
      <c r="A10" s="352"/>
      <c r="B10" s="1054">
        <v>2012</v>
      </c>
      <c r="C10" s="1050">
        <v>91.952272596602413</v>
      </c>
      <c r="D10" s="1050">
        <v>92.030246498119453</v>
      </c>
      <c r="E10" s="1050">
        <v>96</v>
      </c>
      <c r="F10" s="1050">
        <v>95.523902036035338</v>
      </c>
      <c r="G10" s="1050">
        <v>78</v>
      </c>
      <c r="H10" s="1050">
        <v>80.262603981905229</v>
      </c>
      <c r="I10" s="1046"/>
      <c r="J10" s="1046"/>
      <c r="K10" s="1051">
        <v>2012</v>
      </c>
      <c r="L10" s="1052">
        <v>88</v>
      </c>
      <c r="M10" s="1052">
        <v>90.466509782069764</v>
      </c>
      <c r="N10" s="1052">
        <v>95.6</v>
      </c>
      <c r="O10" s="1052">
        <v>96.506974197513145</v>
      </c>
      <c r="P10" s="1052">
        <v>63</v>
      </c>
      <c r="Q10" s="1052">
        <v>70.120478211008091</v>
      </c>
      <c r="R10" s="352"/>
    </row>
    <row r="11" spans="1:19" ht="18" customHeight="1">
      <c r="A11" s="352"/>
      <c r="B11" s="1253" t="s">
        <v>416</v>
      </c>
      <c r="C11" s="1253"/>
      <c r="D11" s="1253"/>
      <c r="E11" s="1253"/>
      <c r="F11" s="1253"/>
      <c r="G11" s="1253"/>
      <c r="H11" s="1253"/>
      <c r="I11" s="353"/>
      <c r="J11" s="352"/>
      <c r="K11" s="1254" t="s">
        <v>416</v>
      </c>
      <c r="L11" s="1254"/>
      <c r="M11" s="1254"/>
      <c r="N11" s="1254"/>
      <c r="O11" s="1254"/>
      <c r="P11" s="1254"/>
      <c r="Q11" s="1254"/>
      <c r="R11" s="354"/>
      <c r="S11" s="68"/>
    </row>
    <row r="12" spans="1:19">
      <c r="A12" s="352"/>
      <c r="B12" s="352"/>
      <c r="C12" s="352"/>
      <c r="D12" s="352"/>
      <c r="E12" s="352"/>
      <c r="F12" s="352"/>
      <c r="G12" s="352"/>
      <c r="H12" s="352"/>
      <c r="I12" s="352"/>
      <c r="J12" s="352"/>
      <c r="K12" s="352"/>
      <c r="L12" s="352"/>
      <c r="M12" s="352"/>
      <c r="N12" s="352"/>
      <c r="O12" s="352"/>
      <c r="P12" s="352"/>
      <c r="Q12" s="352"/>
      <c r="R12" s="352"/>
    </row>
    <row r="13" spans="1:19" ht="13.5" thickBot="1">
      <c r="A13" s="352"/>
      <c r="B13" s="352"/>
      <c r="C13" s="352"/>
      <c r="D13" s="352"/>
      <c r="E13" s="352"/>
      <c r="F13" s="352"/>
      <c r="G13" s="352"/>
      <c r="H13" s="352"/>
      <c r="I13" s="352"/>
      <c r="J13" s="352"/>
      <c r="K13" s="352"/>
      <c r="L13" s="352"/>
      <c r="M13" s="352"/>
      <c r="N13" s="352"/>
      <c r="O13" s="352"/>
      <c r="P13" s="352"/>
      <c r="Q13" s="352"/>
      <c r="R13" s="352"/>
    </row>
    <row r="14" spans="1:19" ht="25.5" customHeight="1" thickTop="1" thickBot="1">
      <c r="A14" s="352"/>
      <c r="B14" s="1255" t="s">
        <v>504</v>
      </c>
      <c r="C14" s="1256"/>
      <c r="D14" s="1256"/>
      <c r="E14" s="1256"/>
      <c r="F14" s="1256"/>
      <c r="G14" s="1256"/>
      <c r="H14" s="1257"/>
      <c r="I14" s="355"/>
      <c r="J14" s="355"/>
      <c r="K14" s="1258" t="s">
        <v>534</v>
      </c>
      <c r="L14" s="1259"/>
      <c r="M14" s="1259"/>
      <c r="N14" s="1259"/>
      <c r="O14" s="1259"/>
      <c r="P14" s="1259"/>
      <c r="Q14" s="1260"/>
      <c r="R14" s="352"/>
    </row>
    <row r="15" spans="1:19">
      <c r="A15" s="352"/>
      <c r="B15" s="356"/>
      <c r="C15" s="357"/>
      <c r="D15" s="357"/>
      <c r="E15" s="357"/>
      <c r="F15" s="357"/>
      <c r="G15" s="357"/>
      <c r="H15" s="358"/>
      <c r="I15" s="352"/>
      <c r="J15" s="352"/>
      <c r="K15" s="359"/>
      <c r="L15" s="357"/>
      <c r="M15" s="357"/>
      <c r="N15" s="357"/>
      <c r="O15" s="357"/>
      <c r="P15" s="357"/>
      <c r="Q15" s="360"/>
      <c r="R15" s="352"/>
    </row>
    <row r="16" spans="1:19">
      <c r="A16" s="352"/>
      <c r="B16" s="356"/>
      <c r="C16" s="357"/>
      <c r="D16" s="357"/>
      <c r="E16" s="357"/>
      <c r="F16" s="357"/>
      <c r="G16" s="357"/>
      <c r="H16" s="358"/>
      <c r="I16" s="352"/>
      <c r="J16" s="352"/>
      <c r="K16" s="359"/>
      <c r="L16" s="357"/>
      <c r="M16" s="357"/>
      <c r="N16" s="357"/>
      <c r="O16" s="357"/>
      <c r="P16" s="357"/>
      <c r="Q16" s="360"/>
      <c r="R16" s="352"/>
    </row>
    <row r="17" spans="1:18">
      <c r="A17" s="352"/>
      <c r="B17" s="356"/>
      <c r="C17" s="357"/>
      <c r="D17" s="357"/>
      <c r="E17" s="357"/>
      <c r="F17" s="357"/>
      <c r="G17" s="357"/>
      <c r="H17" s="358"/>
      <c r="I17" s="352"/>
      <c r="J17" s="352"/>
      <c r="K17" s="359"/>
      <c r="L17" s="357"/>
      <c r="M17" s="357"/>
      <c r="N17" s="357"/>
      <c r="O17" s="357"/>
      <c r="P17" s="357"/>
      <c r="Q17" s="360"/>
      <c r="R17" s="352"/>
    </row>
    <row r="18" spans="1:18">
      <c r="A18" s="352"/>
      <c r="B18" s="356"/>
      <c r="C18" s="357"/>
      <c r="D18" s="357"/>
      <c r="E18" s="357"/>
      <c r="F18" s="357"/>
      <c r="G18" s="357"/>
      <c r="H18" s="358"/>
      <c r="I18" s="352"/>
      <c r="J18" s="352"/>
      <c r="K18" s="359"/>
      <c r="L18" s="357"/>
      <c r="M18" s="357"/>
      <c r="N18" s="357"/>
      <c r="O18" s="357"/>
      <c r="P18" s="357"/>
      <c r="Q18" s="360"/>
      <c r="R18" s="352"/>
    </row>
    <row r="19" spans="1:18">
      <c r="A19" s="352"/>
      <c r="B19" s="356"/>
      <c r="C19" s="357"/>
      <c r="D19" s="357"/>
      <c r="E19" s="357"/>
      <c r="F19" s="357"/>
      <c r="G19" s="357"/>
      <c r="H19" s="358"/>
      <c r="I19" s="352"/>
      <c r="J19" s="352"/>
      <c r="K19" s="359"/>
      <c r="L19" s="357"/>
      <c r="M19" s="357"/>
      <c r="N19" s="357"/>
      <c r="O19" s="357"/>
      <c r="P19" s="357"/>
      <c r="Q19" s="360"/>
      <c r="R19" s="352"/>
    </row>
    <row r="20" spans="1:18">
      <c r="A20" s="352"/>
      <c r="B20" s="356"/>
      <c r="C20" s="357"/>
      <c r="D20" s="357"/>
      <c r="E20" s="357"/>
      <c r="F20" s="357"/>
      <c r="G20" s="357"/>
      <c r="H20" s="358"/>
      <c r="I20" s="352"/>
      <c r="J20" s="352"/>
      <c r="K20" s="359"/>
      <c r="L20" s="357"/>
      <c r="M20" s="357"/>
      <c r="N20" s="357"/>
      <c r="O20" s="357"/>
      <c r="P20" s="357"/>
      <c r="Q20" s="360"/>
      <c r="R20" s="352"/>
    </row>
    <row r="21" spans="1:18">
      <c r="A21" s="352"/>
      <c r="B21" s="356"/>
      <c r="C21" s="357"/>
      <c r="D21" s="357"/>
      <c r="E21" s="357"/>
      <c r="F21" s="357"/>
      <c r="G21" s="357"/>
      <c r="H21" s="358"/>
      <c r="I21" s="352"/>
      <c r="J21" s="352"/>
      <c r="K21" s="359"/>
      <c r="L21" s="357"/>
      <c r="M21" s="357"/>
      <c r="N21" s="357"/>
      <c r="O21" s="357"/>
      <c r="P21" s="357"/>
      <c r="Q21" s="360"/>
      <c r="R21" s="352"/>
    </row>
    <row r="22" spans="1:18">
      <c r="A22" s="352"/>
      <c r="B22" s="356"/>
      <c r="C22" s="357"/>
      <c r="D22" s="357"/>
      <c r="E22" s="357"/>
      <c r="F22" s="357"/>
      <c r="G22" s="357"/>
      <c r="H22" s="358"/>
      <c r="I22" s="352"/>
      <c r="J22" s="352"/>
      <c r="K22" s="359"/>
      <c r="L22" s="357"/>
      <c r="M22" s="357"/>
      <c r="N22" s="357"/>
      <c r="O22" s="357"/>
      <c r="P22" s="357"/>
      <c r="Q22" s="360"/>
      <c r="R22" s="352"/>
    </row>
    <row r="23" spans="1:18">
      <c r="A23" s="352"/>
      <c r="B23" s="356"/>
      <c r="C23" s="357"/>
      <c r="D23" s="357"/>
      <c r="E23" s="357"/>
      <c r="F23" s="357"/>
      <c r="G23" s="357"/>
      <c r="H23" s="358"/>
      <c r="I23" s="352"/>
      <c r="J23" s="352"/>
      <c r="K23" s="359"/>
      <c r="L23" s="357"/>
      <c r="M23" s="357"/>
      <c r="N23" s="357"/>
      <c r="O23" s="357"/>
      <c r="P23" s="357"/>
      <c r="Q23" s="360"/>
      <c r="R23" s="352"/>
    </row>
    <row r="24" spans="1:18">
      <c r="A24" s="352"/>
      <c r="B24" s="356"/>
      <c r="C24" s="357"/>
      <c r="D24" s="357"/>
      <c r="E24" s="357"/>
      <c r="F24" s="357"/>
      <c r="G24" s="357"/>
      <c r="H24" s="358"/>
      <c r="I24" s="352"/>
      <c r="J24" s="352"/>
      <c r="K24" s="359"/>
      <c r="L24" s="357"/>
      <c r="M24" s="357"/>
      <c r="N24" s="357"/>
      <c r="O24" s="357"/>
      <c r="P24" s="357"/>
      <c r="Q24" s="360"/>
      <c r="R24" s="352"/>
    </row>
    <row r="25" spans="1:18">
      <c r="A25" s="352"/>
      <c r="B25" s="361"/>
      <c r="C25" s="362"/>
      <c r="D25" s="357"/>
      <c r="E25" s="357"/>
      <c r="F25" s="357"/>
      <c r="G25" s="357"/>
      <c r="H25" s="358"/>
      <c r="I25" s="352"/>
      <c r="J25" s="352"/>
      <c r="K25" s="359"/>
      <c r="L25" s="357"/>
      <c r="M25" s="357"/>
      <c r="N25" s="357"/>
      <c r="O25" s="357"/>
      <c r="P25" s="357"/>
      <c r="Q25" s="360"/>
      <c r="R25" s="352"/>
    </row>
    <row r="26" spans="1:18">
      <c r="A26" s="352"/>
      <c r="B26" s="356"/>
      <c r="C26" s="357"/>
      <c r="D26" s="357"/>
      <c r="E26" s="357"/>
      <c r="F26" s="357"/>
      <c r="G26" s="357"/>
      <c r="H26" s="358"/>
      <c r="I26" s="352"/>
      <c r="J26" s="352"/>
      <c r="K26" s="359"/>
      <c r="L26" s="357"/>
      <c r="M26" s="357"/>
      <c r="N26" s="357"/>
      <c r="O26" s="357"/>
      <c r="P26" s="357"/>
      <c r="Q26" s="360"/>
      <c r="R26" s="352"/>
    </row>
    <row r="27" spans="1:18">
      <c r="A27" s="352"/>
      <c r="B27" s="356"/>
      <c r="C27" s="357"/>
      <c r="D27" s="357"/>
      <c r="E27" s="357"/>
      <c r="F27" s="357"/>
      <c r="G27" s="357"/>
      <c r="H27" s="358"/>
      <c r="I27" s="352"/>
      <c r="J27" s="352"/>
      <c r="K27" s="359"/>
      <c r="L27" s="357"/>
      <c r="M27" s="357"/>
      <c r="N27" s="357"/>
      <c r="O27" s="357"/>
      <c r="P27" s="357"/>
      <c r="Q27" s="360"/>
      <c r="R27" s="352"/>
    </row>
    <row r="28" spans="1:18">
      <c r="A28" s="352"/>
      <c r="B28" s="356"/>
      <c r="C28" s="357"/>
      <c r="D28" s="357"/>
      <c r="E28" s="357"/>
      <c r="F28" s="357"/>
      <c r="G28" s="357"/>
      <c r="H28" s="358"/>
      <c r="I28" s="352"/>
      <c r="J28" s="352"/>
      <c r="K28" s="359"/>
      <c r="L28" s="357"/>
      <c r="M28" s="357"/>
      <c r="N28" s="357"/>
      <c r="O28" s="357"/>
      <c r="P28" s="357"/>
      <c r="Q28" s="360"/>
      <c r="R28" s="352"/>
    </row>
    <row r="29" spans="1:18">
      <c r="A29" s="352"/>
      <c r="B29" s="356"/>
      <c r="C29" s="357"/>
      <c r="D29" s="357"/>
      <c r="E29" s="357"/>
      <c r="F29" s="357"/>
      <c r="G29" s="357"/>
      <c r="H29" s="358"/>
      <c r="I29" s="352"/>
      <c r="J29" s="352"/>
      <c r="K29" s="359"/>
      <c r="L29" s="357"/>
      <c r="M29" s="357"/>
      <c r="N29" s="357"/>
      <c r="O29" s="357"/>
      <c r="P29" s="357"/>
      <c r="Q29" s="360"/>
      <c r="R29" s="352"/>
    </row>
    <row r="30" spans="1:18">
      <c r="A30" s="352"/>
      <c r="B30" s="356"/>
      <c r="C30" s="357"/>
      <c r="D30" s="357"/>
      <c r="E30" s="357"/>
      <c r="F30" s="357"/>
      <c r="G30" s="357"/>
      <c r="H30" s="358"/>
      <c r="I30" s="352"/>
      <c r="J30" s="352"/>
      <c r="K30" s="359"/>
      <c r="L30" s="357"/>
      <c r="M30" s="357"/>
      <c r="N30" s="357"/>
      <c r="O30" s="357"/>
      <c r="P30" s="357"/>
      <c r="Q30" s="360"/>
      <c r="R30" s="352"/>
    </row>
    <row r="31" spans="1:18">
      <c r="A31" s="352"/>
      <c r="B31" s="356"/>
      <c r="C31" s="357"/>
      <c r="D31" s="357"/>
      <c r="E31" s="357"/>
      <c r="F31" s="357"/>
      <c r="G31" s="357"/>
      <c r="H31" s="358"/>
      <c r="I31" s="352"/>
      <c r="J31" s="352"/>
      <c r="K31" s="359"/>
      <c r="L31" s="357"/>
      <c r="M31" s="357"/>
      <c r="N31" s="357"/>
      <c r="O31" s="357"/>
      <c r="P31" s="357"/>
      <c r="Q31" s="360"/>
      <c r="R31" s="352"/>
    </row>
    <row r="32" spans="1:18" ht="13.5" thickBot="1">
      <c r="A32" s="352"/>
      <c r="B32" s="363"/>
      <c r="C32" s="364"/>
      <c r="D32" s="364"/>
      <c r="E32" s="364"/>
      <c r="F32" s="364"/>
      <c r="G32" s="364"/>
      <c r="H32" s="365"/>
      <c r="I32" s="352"/>
      <c r="J32" s="352"/>
      <c r="K32" s="366"/>
      <c r="L32" s="367"/>
      <c r="M32" s="367"/>
      <c r="N32" s="367"/>
      <c r="O32" s="367"/>
      <c r="P32" s="367"/>
      <c r="Q32" s="368"/>
      <c r="R32" s="352"/>
    </row>
    <row r="33" spans="1:18" ht="13.5" thickTop="1">
      <c r="A33" s="352"/>
      <c r="B33" s="1251" t="s">
        <v>416</v>
      </c>
      <c r="C33" s="1251"/>
      <c r="D33" s="1251"/>
      <c r="E33" s="1251"/>
      <c r="F33" s="1251"/>
      <c r="G33" s="1251"/>
      <c r="H33" s="1251"/>
      <c r="I33" s="352"/>
      <c r="J33" s="352"/>
      <c r="K33" s="1252" t="s">
        <v>416</v>
      </c>
      <c r="L33" s="1252"/>
      <c r="M33" s="1252"/>
      <c r="N33" s="1252"/>
      <c r="O33" s="1252"/>
      <c r="P33" s="1252"/>
      <c r="Q33" s="1252"/>
      <c r="R33" s="352"/>
    </row>
    <row r="34" spans="1:18" ht="13.5">
      <c r="A34" s="352"/>
      <c r="B34" s="369"/>
      <c r="C34" s="369"/>
      <c r="D34" s="352"/>
      <c r="E34" s="352"/>
      <c r="F34" s="352"/>
      <c r="G34" s="352"/>
      <c r="H34" s="352"/>
      <c r="I34" s="352"/>
      <c r="J34" s="352"/>
      <c r="K34" s="352"/>
      <c r="L34" s="352"/>
      <c r="M34" s="352"/>
      <c r="N34" s="352"/>
      <c r="O34" s="352"/>
      <c r="P34" s="352"/>
      <c r="Q34" s="352"/>
      <c r="R34" s="352"/>
    </row>
  </sheetData>
  <sheetProtection password="CF4C" sheet="1" objects="1" scenarios="1"/>
  <mergeCells count="16">
    <mergeCell ref="B2:H2"/>
    <mergeCell ref="K2:Q2"/>
    <mergeCell ref="B3:B4"/>
    <mergeCell ref="C3:D3"/>
    <mergeCell ref="E3:F3"/>
    <mergeCell ref="G3:H3"/>
    <mergeCell ref="K3:K4"/>
    <mergeCell ref="L3:M3"/>
    <mergeCell ref="N3:O3"/>
    <mergeCell ref="P3:Q3"/>
    <mergeCell ref="B33:H33"/>
    <mergeCell ref="K33:Q33"/>
    <mergeCell ref="B11:H11"/>
    <mergeCell ref="K11:Q11"/>
    <mergeCell ref="B14:H14"/>
    <mergeCell ref="K14:Q14"/>
  </mergeCells>
  <printOptions horizontalCentered="1"/>
  <pageMargins left="0.19685039370078741" right="0.19685039370078741" top="0.59055118110236227" bottom="0.59055118110236227" header="0.39370078740157483" footer="0.39370078740157483"/>
  <pageSetup paperSize="124" scale="80" orientation="landscape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>
    <tabColor theme="6" tint="-0.249977111117893"/>
    <pageSetUpPr fitToPage="1"/>
  </sheetPr>
  <dimension ref="B1:U57"/>
  <sheetViews>
    <sheetView workbookViewId="0">
      <selection activeCell="P14" sqref="P14"/>
    </sheetView>
  </sheetViews>
  <sheetFormatPr baseColWidth="10" defaultRowHeight="14.25"/>
  <cols>
    <col min="1" max="1" width="1.7109375" style="179" customWidth="1"/>
    <col min="2" max="13" width="11.42578125" style="179"/>
    <col min="14" max="14" width="3" style="179" customWidth="1"/>
    <col min="15" max="16" width="11.42578125" style="179"/>
    <col min="17" max="17" width="13" style="179" customWidth="1"/>
    <col min="18" max="16384" width="11.42578125" style="179"/>
  </cols>
  <sheetData>
    <row r="1" spans="2:20" ht="15" thickBot="1"/>
    <row r="2" spans="2:20" ht="36" customHeight="1" thickTop="1" thickBot="1">
      <c r="B2" s="1275" t="s">
        <v>474</v>
      </c>
      <c r="C2" s="1276"/>
      <c r="D2" s="1276"/>
      <c r="E2" s="1276"/>
      <c r="F2" s="1276"/>
      <c r="G2" s="1276"/>
      <c r="H2" s="1277"/>
      <c r="I2" s="1277"/>
      <c r="J2" s="1277"/>
      <c r="K2" s="1277"/>
      <c r="L2" s="1277"/>
      <c r="M2" s="1278"/>
      <c r="N2" s="370"/>
    </row>
    <row r="3" spans="2:20" ht="15" customHeight="1">
      <c r="B3" s="371"/>
      <c r="C3" s="372"/>
      <c r="D3" s="372"/>
      <c r="E3" s="372"/>
      <c r="F3" s="372"/>
      <c r="G3" s="372"/>
      <c r="H3" s="372"/>
      <c r="I3" s="372"/>
      <c r="J3" s="372"/>
      <c r="K3" s="372"/>
      <c r="L3" s="372"/>
      <c r="M3" s="373"/>
      <c r="N3" s="370"/>
    </row>
    <row r="4" spans="2:20" ht="15" customHeight="1">
      <c r="B4" s="371"/>
      <c r="C4" s="372"/>
      <c r="D4" s="372"/>
      <c r="E4" s="372"/>
      <c r="F4" s="372"/>
      <c r="G4" s="372"/>
      <c r="H4" s="372"/>
      <c r="I4" s="372"/>
      <c r="J4" s="372"/>
      <c r="K4" s="372"/>
      <c r="L4" s="372"/>
      <c r="M4" s="373"/>
      <c r="N4" s="370"/>
      <c r="R4" s="179">
        <v>1990</v>
      </c>
      <c r="S4" s="64" t="e">
        <f>+#REF!</f>
        <v>#REF!</v>
      </c>
      <c r="T4" s="65" t="e">
        <f>+#REF!</f>
        <v>#REF!</v>
      </c>
    </row>
    <row r="5" spans="2:20" ht="15" customHeight="1">
      <c r="B5" s="371"/>
      <c r="C5" s="372"/>
      <c r="D5" s="372"/>
      <c r="E5" s="372"/>
      <c r="F5" s="372"/>
      <c r="G5" s="372"/>
      <c r="H5" s="372"/>
      <c r="I5" s="372"/>
      <c r="J5" s="372"/>
      <c r="K5" s="372"/>
      <c r="L5" s="372"/>
      <c r="M5" s="373"/>
      <c r="N5" s="370"/>
      <c r="R5" s="179">
        <f>+R4+1</f>
        <v>1991</v>
      </c>
      <c r="S5" s="64" t="e">
        <f>+S4+$S$31</f>
        <v>#REF!</v>
      </c>
      <c r="T5" s="65" t="e">
        <f>+T4+$T$31</f>
        <v>#REF!</v>
      </c>
    </row>
    <row r="6" spans="2:20" ht="15" customHeight="1">
      <c r="B6" s="371"/>
      <c r="C6" s="372"/>
      <c r="D6" s="372"/>
      <c r="E6" s="372"/>
      <c r="F6" s="372"/>
      <c r="G6" s="372"/>
      <c r="H6" s="372"/>
      <c r="I6" s="372"/>
      <c r="J6" s="372"/>
      <c r="K6" s="372"/>
      <c r="L6" s="372"/>
      <c r="M6" s="373"/>
      <c r="N6" s="370"/>
      <c r="R6" s="179">
        <f t="shared" ref="R6:R28" si="0">+R5+1</f>
        <v>1992</v>
      </c>
      <c r="S6" s="64" t="e">
        <f t="shared" ref="S6:S29" si="1">+S5+$S$31</f>
        <v>#REF!</v>
      </c>
      <c r="T6" s="65" t="e">
        <f t="shared" ref="T6:T29" si="2">+T5+$T$31</f>
        <v>#REF!</v>
      </c>
    </row>
    <row r="7" spans="2:20" ht="15" customHeight="1">
      <c r="B7" s="371"/>
      <c r="C7" s="372"/>
      <c r="D7" s="372"/>
      <c r="E7" s="372"/>
      <c r="F7" s="372"/>
      <c r="G7" s="372"/>
      <c r="H7" s="372"/>
      <c r="I7" s="372"/>
      <c r="J7" s="372"/>
      <c r="K7" s="372"/>
      <c r="L7" s="372"/>
      <c r="M7" s="373"/>
      <c r="N7" s="370"/>
      <c r="R7" s="179">
        <f t="shared" si="0"/>
        <v>1993</v>
      </c>
      <c r="S7" s="64" t="e">
        <f t="shared" si="1"/>
        <v>#REF!</v>
      </c>
      <c r="T7" s="65" t="e">
        <f t="shared" si="2"/>
        <v>#REF!</v>
      </c>
    </row>
    <row r="8" spans="2:20" ht="15" customHeight="1">
      <c r="B8" s="371"/>
      <c r="C8" s="372"/>
      <c r="D8" s="372"/>
      <c r="E8" s="372"/>
      <c r="F8" s="372"/>
      <c r="G8" s="372"/>
      <c r="H8" s="372"/>
      <c r="I8" s="372"/>
      <c r="J8" s="372"/>
      <c r="K8" s="372"/>
      <c r="L8" s="372"/>
      <c r="M8" s="373"/>
      <c r="N8" s="370"/>
      <c r="R8" s="179">
        <f t="shared" si="0"/>
        <v>1994</v>
      </c>
      <c r="S8" s="64" t="e">
        <f t="shared" si="1"/>
        <v>#REF!</v>
      </c>
      <c r="T8" s="65" t="e">
        <f t="shared" si="2"/>
        <v>#REF!</v>
      </c>
    </row>
    <row r="9" spans="2:20" ht="15" customHeight="1">
      <c r="B9" s="371"/>
      <c r="C9" s="372"/>
      <c r="D9" s="372"/>
      <c r="E9" s="372"/>
      <c r="F9" s="372"/>
      <c r="G9" s="372"/>
      <c r="H9" s="372"/>
      <c r="I9" s="372"/>
      <c r="J9" s="372"/>
      <c r="K9" s="372"/>
      <c r="L9" s="372"/>
      <c r="M9" s="373"/>
      <c r="N9" s="370"/>
      <c r="R9" s="179">
        <f t="shared" si="0"/>
        <v>1995</v>
      </c>
      <c r="S9" s="64" t="e">
        <f t="shared" si="1"/>
        <v>#REF!</v>
      </c>
      <c r="T9" s="65" t="e">
        <f t="shared" si="2"/>
        <v>#REF!</v>
      </c>
    </row>
    <row r="10" spans="2:20" ht="15" customHeight="1">
      <c r="B10" s="371"/>
      <c r="C10" s="372"/>
      <c r="D10" s="372"/>
      <c r="E10" s="372"/>
      <c r="F10" s="372"/>
      <c r="G10" s="372"/>
      <c r="H10" s="372"/>
      <c r="I10" s="372"/>
      <c r="J10" s="372"/>
      <c r="K10" s="372"/>
      <c r="L10" s="372"/>
      <c r="M10" s="373"/>
      <c r="N10" s="370"/>
      <c r="R10" s="179">
        <f t="shared" si="0"/>
        <v>1996</v>
      </c>
      <c r="S10" s="64" t="e">
        <f t="shared" si="1"/>
        <v>#REF!</v>
      </c>
      <c r="T10" s="65" t="e">
        <f t="shared" si="2"/>
        <v>#REF!</v>
      </c>
    </row>
    <row r="11" spans="2:20" ht="15" customHeight="1">
      <c r="B11" s="371"/>
      <c r="C11" s="372"/>
      <c r="D11" s="372"/>
      <c r="E11" s="372"/>
      <c r="F11" s="372"/>
      <c r="G11" s="372"/>
      <c r="H11" s="372"/>
      <c r="I11" s="372"/>
      <c r="J11" s="372"/>
      <c r="K11" s="372"/>
      <c r="L11" s="372"/>
      <c r="M11" s="373"/>
      <c r="N11" s="370"/>
      <c r="P11" s="180"/>
      <c r="R11" s="179">
        <f t="shared" si="0"/>
        <v>1997</v>
      </c>
      <c r="S11" s="64" t="e">
        <f t="shared" si="1"/>
        <v>#REF!</v>
      </c>
      <c r="T11" s="65" t="e">
        <f t="shared" si="2"/>
        <v>#REF!</v>
      </c>
    </row>
    <row r="12" spans="2:20" ht="15" customHeight="1">
      <c r="B12" s="371"/>
      <c r="C12" s="372"/>
      <c r="D12" s="372"/>
      <c r="E12" s="372"/>
      <c r="F12" s="372"/>
      <c r="G12" s="372"/>
      <c r="H12" s="372"/>
      <c r="I12" s="372"/>
      <c r="J12" s="372"/>
      <c r="K12" s="372"/>
      <c r="L12" s="372"/>
      <c r="M12" s="373"/>
      <c r="N12" s="370"/>
      <c r="R12" s="179">
        <f t="shared" si="0"/>
        <v>1998</v>
      </c>
      <c r="S12" s="64" t="e">
        <f t="shared" si="1"/>
        <v>#REF!</v>
      </c>
      <c r="T12" s="65" t="e">
        <f t="shared" si="2"/>
        <v>#REF!</v>
      </c>
    </row>
    <row r="13" spans="2:20" ht="15" customHeight="1">
      <c r="B13" s="371"/>
      <c r="C13" s="372"/>
      <c r="D13" s="372"/>
      <c r="E13" s="372"/>
      <c r="F13" s="372"/>
      <c r="G13" s="372"/>
      <c r="H13" s="372"/>
      <c r="I13" s="372"/>
      <c r="J13" s="372"/>
      <c r="K13" s="372"/>
      <c r="L13" s="372"/>
      <c r="M13" s="373"/>
      <c r="N13" s="370"/>
      <c r="R13" s="179">
        <f t="shared" si="0"/>
        <v>1999</v>
      </c>
      <c r="S13" s="64" t="e">
        <f t="shared" si="1"/>
        <v>#REF!</v>
      </c>
      <c r="T13" s="65" t="e">
        <f t="shared" si="2"/>
        <v>#REF!</v>
      </c>
    </row>
    <row r="14" spans="2:20" ht="15" customHeight="1">
      <c r="B14" s="371"/>
      <c r="C14" s="372"/>
      <c r="D14" s="372"/>
      <c r="E14" s="372"/>
      <c r="F14" s="372"/>
      <c r="G14" s="372"/>
      <c r="H14" s="372"/>
      <c r="I14" s="372"/>
      <c r="J14" s="372"/>
      <c r="K14" s="372"/>
      <c r="L14" s="372"/>
      <c r="M14" s="373"/>
      <c r="N14" s="370"/>
      <c r="R14" s="179">
        <f t="shared" si="0"/>
        <v>2000</v>
      </c>
      <c r="S14" s="64" t="e">
        <f t="shared" si="1"/>
        <v>#REF!</v>
      </c>
      <c r="T14" s="65" t="e">
        <f t="shared" si="2"/>
        <v>#REF!</v>
      </c>
    </row>
    <row r="15" spans="2:20" ht="15" customHeight="1">
      <c r="B15" s="371"/>
      <c r="C15" s="372"/>
      <c r="D15" s="372"/>
      <c r="E15" s="372"/>
      <c r="F15" s="372"/>
      <c r="G15" s="372"/>
      <c r="H15" s="372"/>
      <c r="I15" s="372"/>
      <c r="J15" s="372"/>
      <c r="K15" s="372"/>
      <c r="L15" s="372"/>
      <c r="M15" s="373"/>
      <c r="N15" s="370"/>
      <c r="R15" s="179">
        <f t="shared" si="0"/>
        <v>2001</v>
      </c>
      <c r="S15" s="64" t="e">
        <f t="shared" si="1"/>
        <v>#REF!</v>
      </c>
      <c r="T15" s="65" t="e">
        <f t="shared" si="2"/>
        <v>#REF!</v>
      </c>
    </row>
    <row r="16" spans="2:20" ht="15" customHeight="1">
      <c r="B16" s="371"/>
      <c r="C16" s="372"/>
      <c r="D16" s="372"/>
      <c r="E16" s="372"/>
      <c r="F16" s="372"/>
      <c r="G16" s="372"/>
      <c r="H16" s="372"/>
      <c r="I16" s="372"/>
      <c r="J16" s="372"/>
      <c r="K16" s="372"/>
      <c r="L16" s="372"/>
      <c r="M16" s="373"/>
      <c r="N16" s="370"/>
      <c r="R16" s="179">
        <f t="shared" si="0"/>
        <v>2002</v>
      </c>
      <c r="S16" s="64" t="e">
        <f t="shared" si="1"/>
        <v>#REF!</v>
      </c>
      <c r="T16" s="65" t="e">
        <f t="shared" si="2"/>
        <v>#REF!</v>
      </c>
    </row>
    <row r="17" spans="2:21" ht="15" customHeight="1">
      <c r="B17" s="371"/>
      <c r="C17" s="372"/>
      <c r="D17" s="372"/>
      <c r="E17" s="372"/>
      <c r="F17" s="372"/>
      <c r="G17" s="372"/>
      <c r="H17" s="372"/>
      <c r="I17" s="372"/>
      <c r="J17" s="372"/>
      <c r="K17" s="372"/>
      <c r="L17" s="372"/>
      <c r="M17" s="373"/>
      <c r="N17" s="370"/>
      <c r="R17" s="179">
        <f t="shared" si="0"/>
        <v>2003</v>
      </c>
      <c r="S17" s="64" t="e">
        <f t="shared" si="1"/>
        <v>#REF!</v>
      </c>
      <c r="T17" s="65" t="e">
        <f t="shared" si="2"/>
        <v>#REF!</v>
      </c>
    </row>
    <row r="18" spans="2:21" ht="15" customHeight="1">
      <c r="B18" s="371"/>
      <c r="C18" s="372"/>
      <c r="D18" s="372"/>
      <c r="E18" s="372"/>
      <c r="F18" s="372"/>
      <c r="G18" s="372"/>
      <c r="H18" s="372"/>
      <c r="I18" s="372"/>
      <c r="J18" s="372"/>
      <c r="K18" s="372"/>
      <c r="L18" s="372"/>
      <c r="M18" s="373"/>
      <c r="N18" s="370"/>
      <c r="R18" s="179">
        <f t="shared" si="0"/>
        <v>2004</v>
      </c>
      <c r="S18" s="64" t="e">
        <f t="shared" si="1"/>
        <v>#REF!</v>
      </c>
      <c r="T18" s="65" t="e">
        <f t="shared" si="2"/>
        <v>#REF!</v>
      </c>
    </row>
    <row r="19" spans="2:21" ht="15" customHeight="1">
      <c r="B19" s="371"/>
      <c r="C19" s="372"/>
      <c r="D19" s="372"/>
      <c r="E19" s="372"/>
      <c r="F19" s="372"/>
      <c r="G19" s="372"/>
      <c r="H19" s="372"/>
      <c r="I19" s="372"/>
      <c r="J19" s="372"/>
      <c r="K19" s="372"/>
      <c r="L19" s="372"/>
      <c r="M19" s="373"/>
      <c r="N19" s="370"/>
      <c r="R19" s="179">
        <f t="shared" si="0"/>
        <v>2005</v>
      </c>
      <c r="S19" s="64" t="e">
        <f t="shared" si="1"/>
        <v>#REF!</v>
      </c>
      <c r="T19" s="65" t="e">
        <f t="shared" si="2"/>
        <v>#REF!</v>
      </c>
    </row>
    <row r="20" spans="2:21" ht="15" customHeight="1">
      <c r="B20" s="371"/>
      <c r="C20" s="372"/>
      <c r="D20" s="372"/>
      <c r="E20" s="372"/>
      <c r="F20" s="372"/>
      <c r="G20" s="372"/>
      <c r="H20" s="372"/>
      <c r="I20" s="372"/>
      <c r="J20" s="372"/>
      <c r="K20" s="372"/>
      <c r="L20" s="372"/>
      <c r="M20" s="373"/>
      <c r="N20" s="370"/>
      <c r="R20" s="179">
        <f t="shared" si="0"/>
        <v>2006</v>
      </c>
      <c r="S20" s="64" t="e">
        <f t="shared" si="1"/>
        <v>#REF!</v>
      </c>
      <c r="T20" s="65" t="e">
        <f t="shared" si="2"/>
        <v>#REF!</v>
      </c>
    </row>
    <row r="21" spans="2:21" ht="15" customHeight="1">
      <c r="B21" s="371"/>
      <c r="C21" s="372"/>
      <c r="D21" s="372"/>
      <c r="E21" s="372"/>
      <c r="F21" s="372"/>
      <c r="G21" s="372"/>
      <c r="H21" s="372"/>
      <c r="I21" s="372"/>
      <c r="J21" s="372"/>
      <c r="K21" s="372"/>
      <c r="L21" s="372"/>
      <c r="M21" s="373"/>
      <c r="N21" s="370"/>
      <c r="R21" s="179">
        <f t="shared" si="0"/>
        <v>2007</v>
      </c>
      <c r="S21" s="64" t="e">
        <f t="shared" si="1"/>
        <v>#REF!</v>
      </c>
      <c r="T21" s="65" t="e">
        <f t="shared" si="2"/>
        <v>#REF!</v>
      </c>
    </row>
    <row r="22" spans="2:21" ht="15" customHeight="1">
      <c r="B22" s="371"/>
      <c r="C22" s="372"/>
      <c r="D22" s="372"/>
      <c r="E22" s="372"/>
      <c r="F22" s="372"/>
      <c r="G22" s="372"/>
      <c r="H22" s="372"/>
      <c r="I22" s="372"/>
      <c r="J22" s="372"/>
      <c r="K22" s="372"/>
      <c r="L22" s="372"/>
      <c r="M22" s="373"/>
      <c r="N22" s="370"/>
      <c r="R22" s="179">
        <f t="shared" si="0"/>
        <v>2008</v>
      </c>
      <c r="S22" s="64" t="e">
        <f t="shared" si="1"/>
        <v>#REF!</v>
      </c>
      <c r="T22" s="65" t="e">
        <f t="shared" si="2"/>
        <v>#REF!</v>
      </c>
    </row>
    <row r="23" spans="2:21" ht="15" customHeight="1">
      <c r="B23" s="371"/>
      <c r="C23" s="372"/>
      <c r="D23" s="372"/>
      <c r="E23" s="372"/>
      <c r="F23" s="372"/>
      <c r="G23" s="372"/>
      <c r="H23" s="372"/>
      <c r="I23" s="372"/>
      <c r="J23" s="372"/>
      <c r="K23" s="372"/>
      <c r="L23" s="372"/>
      <c r="M23" s="373"/>
      <c r="N23" s="370"/>
      <c r="R23" s="179">
        <f t="shared" si="0"/>
        <v>2009</v>
      </c>
      <c r="S23" s="64" t="e">
        <f t="shared" si="1"/>
        <v>#REF!</v>
      </c>
      <c r="T23" s="65" t="e">
        <f t="shared" si="2"/>
        <v>#REF!</v>
      </c>
    </row>
    <row r="24" spans="2:21" ht="15" customHeight="1">
      <c r="B24" s="371"/>
      <c r="C24" s="372"/>
      <c r="D24" s="372"/>
      <c r="E24" s="372"/>
      <c r="F24" s="372"/>
      <c r="G24" s="372"/>
      <c r="H24" s="372"/>
      <c r="I24" s="372"/>
      <c r="J24" s="372"/>
      <c r="K24" s="372"/>
      <c r="L24" s="372"/>
      <c r="M24" s="373"/>
      <c r="N24" s="370"/>
      <c r="R24" s="179">
        <f t="shared" si="0"/>
        <v>2010</v>
      </c>
      <c r="S24" s="64" t="e">
        <f t="shared" si="1"/>
        <v>#REF!</v>
      </c>
      <c r="T24" s="65" t="e">
        <f t="shared" si="2"/>
        <v>#REF!</v>
      </c>
    </row>
    <row r="25" spans="2:21" ht="15" customHeight="1">
      <c r="B25" s="371"/>
      <c r="C25" s="372"/>
      <c r="D25" s="372"/>
      <c r="E25" s="372"/>
      <c r="F25" s="372"/>
      <c r="G25" s="372"/>
      <c r="H25" s="372"/>
      <c r="I25" s="372"/>
      <c r="J25" s="372"/>
      <c r="K25" s="372"/>
      <c r="L25" s="372"/>
      <c r="M25" s="373"/>
      <c r="N25" s="370"/>
      <c r="R25" s="179">
        <f t="shared" si="0"/>
        <v>2011</v>
      </c>
      <c r="S25" s="64" t="e">
        <f t="shared" si="1"/>
        <v>#REF!</v>
      </c>
      <c r="T25" s="65" t="e">
        <f t="shared" si="2"/>
        <v>#REF!</v>
      </c>
    </row>
    <row r="26" spans="2:21" ht="15" customHeight="1" thickBot="1">
      <c r="B26" s="374"/>
      <c r="C26" s="375"/>
      <c r="D26" s="375"/>
      <c r="E26" s="375"/>
      <c r="F26" s="375"/>
      <c r="G26" s="375"/>
      <c r="H26" s="375"/>
      <c r="I26" s="375"/>
      <c r="J26" s="375"/>
      <c r="K26" s="375" t="e">
        <f>+#REF!-#REF!</f>
        <v>#REF!</v>
      </c>
      <c r="L26" s="375"/>
      <c r="M26" s="376"/>
      <c r="N26" s="370"/>
      <c r="R26" s="179">
        <f t="shared" si="0"/>
        <v>2012</v>
      </c>
      <c r="S26" s="64" t="e">
        <f t="shared" si="1"/>
        <v>#REF!</v>
      </c>
      <c r="T26" s="65" t="e">
        <f t="shared" si="2"/>
        <v>#REF!</v>
      </c>
    </row>
    <row r="27" spans="2:21" ht="21.75" customHeight="1" thickTop="1">
      <c r="B27" s="1142" t="s">
        <v>535</v>
      </c>
      <c r="C27" s="1142"/>
      <c r="D27" s="1142"/>
      <c r="E27" s="1142"/>
      <c r="F27" s="1142"/>
      <c r="G27" s="1142"/>
      <c r="H27" s="1142"/>
      <c r="I27" s="1142"/>
      <c r="J27" s="1142"/>
      <c r="K27" s="1142"/>
      <c r="L27" s="1142"/>
      <c r="M27" s="1142"/>
      <c r="N27" s="370"/>
      <c r="R27" s="179">
        <f>+R26+1</f>
        <v>2013</v>
      </c>
      <c r="S27" s="64" t="e">
        <f t="shared" si="1"/>
        <v>#REF!</v>
      </c>
      <c r="T27" s="65" t="e">
        <f t="shared" si="2"/>
        <v>#REF!</v>
      </c>
    </row>
    <row r="28" spans="2:21" ht="15.75">
      <c r="B28" s="370"/>
      <c r="C28" s="377"/>
      <c r="D28" s="377"/>
      <c r="E28" s="377"/>
      <c r="F28" s="377"/>
      <c r="G28" s="377"/>
      <c r="H28" s="370"/>
      <c r="I28" s="370"/>
      <c r="J28" s="370"/>
      <c r="K28" s="370"/>
      <c r="L28" s="370"/>
      <c r="M28" s="370"/>
      <c r="N28" s="370"/>
      <c r="R28" s="179">
        <f t="shared" si="0"/>
        <v>2014</v>
      </c>
      <c r="S28" s="64" t="e">
        <f t="shared" si="1"/>
        <v>#REF!</v>
      </c>
      <c r="T28" s="65" t="e">
        <f t="shared" si="2"/>
        <v>#REF!</v>
      </c>
    </row>
    <row r="29" spans="2:21" ht="16.5" thickBot="1">
      <c r="B29" s="370"/>
      <c r="C29" s="370"/>
      <c r="D29" s="370"/>
      <c r="E29" s="370"/>
      <c r="F29" s="370"/>
      <c r="G29" s="370"/>
      <c r="H29" s="370"/>
      <c r="I29" s="370"/>
      <c r="J29" s="370"/>
      <c r="K29" s="370"/>
      <c r="L29" s="370"/>
      <c r="M29" s="370"/>
      <c r="N29" s="370"/>
      <c r="R29" s="179">
        <f>+R28+1</f>
        <v>2015</v>
      </c>
      <c r="S29" s="64" t="e">
        <f t="shared" si="1"/>
        <v>#REF!</v>
      </c>
      <c r="T29" s="65" t="e">
        <f t="shared" si="2"/>
        <v>#REF!</v>
      </c>
      <c r="U29" s="181"/>
    </row>
    <row r="30" spans="2:21" ht="36" customHeight="1" thickTop="1" thickBot="1">
      <c r="B30" s="1279" t="s">
        <v>473</v>
      </c>
      <c r="C30" s="1280"/>
      <c r="D30" s="1280"/>
      <c r="E30" s="1280"/>
      <c r="F30" s="1280"/>
      <c r="G30" s="1280"/>
      <c r="H30" s="1280"/>
      <c r="I30" s="1280"/>
      <c r="J30" s="1280"/>
      <c r="K30" s="1280"/>
      <c r="L30" s="1280"/>
      <c r="M30" s="1281"/>
      <c r="N30" s="370"/>
      <c r="S30" s="181" t="e">
        <f>100-S4</f>
        <v>#REF!</v>
      </c>
      <c r="T30" s="181" t="e">
        <f>100-T4</f>
        <v>#REF!</v>
      </c>
    </row>
    <row r="31" spans="2:21" ht="15" customHeight="1">
      <c r="B31" s="371"/>
      <c r="C31" s="372"/>
      <c r="D31" s="372"/>
      <c r="E31" s="372"/>
      <c r="F31" s="372"/>
      <c r="G31" s="372"/>
      <c r="H31" s="372"/>
      <c r="I31" s="372"/>
      <c r="J31" s="372"/>
      <c r="K31" s="372"/>
      <c r="L31" s="372"/>
      <c r="M31" s="373"/>
      <c r="N31" s="370"/>
      <c r="S31" s="179" t="e">
        <f>+S30/25/2</f>
        <v>#REF!</v>
      </c>
      <c r="T31" s="179" t="e">
        <f>+T30/25/2</f>
        <v>#REF!</v>
      </c>
    </row>
    <row r="32" spans="2:21" ht="15" customHeight="1">
      <c r="B32" s="371"/>
      <c r="C32" s="372"/>
      <c r="D32" s="372"/>
      <c r="E32" s="372"/>
      <c r="F32" s="372"/>
      <c r="G32" s="372"/>
      <c r="H32" s="372"/>
      <c r="I32" s="372"/>
      <c r="J32" s="372"/>
      <c r="K32" s="372"/>
      <c r="L32" s="372"/>
      <c r="M32" s="373"/>
      <c r="N32" s="370"/>
    </row>
    <row r="33" spans="2:14" ht="15" customHeight="1">
      <c r="B33" s="371"/>
      <c r="C33" s="372"/>
      <c r="D33" s="372"/>
      <c r="E33" s="372"/>
      <c r="F33" s="372"/>
      <c r="G33" s="372"/>
      <c r="H33" s="372"/>
      <c r="I33" s="372"/>
      <c r="J33" s="372"/>
      <c r="K33" s="372"/>
      <c r="L33" s="372"/>
      <c r="M33" s="373"/>
      <c r="N33" s="370"/>
    </row>
    <row r="34" spans="2:14" ht="15" customHeight="1">
      <c r="B34" s="371"/>
      <c r="C34" s="372"/>
      <c r="D34" s="372"/>
      <c r="E34" s="372"/>
      <c r="F34" s="372"/>
      <c r="G34" s="372"/>
      <c r="H34" s="372"/>
      <c r="I34" s="372"/>
      <c r="J34" s="372"/>
      <c r="K34" s="372"/>
      <c r="L34" s="372"/>
      <c r="M34" s="373"/>
      <c r="N34" s="370"/>
    </row>
    <row r="35" spans="2:14" ht="15" customHeight="1">
      <c r="B35" s="371"/>
      <c r="C35" s="372"/>
      <c r="D35" s="372"/>
      <c r="E35" s="372"/>
      <c r="F35" s="372"/>
      <c r="G35" s="372"/>
      <c r="H35" s="372"/>
      <c r="I35" s="372"/>
      <c r="J35" s="372"/>
      <c r="K35" s="372"/>
      <c r="L35" s="372"/>
      <c r="M35" s="373"/>
      <c r="N35" s="370"/>
    </row>
    <row r="36" spans="2:14" ht="15" customHeight="1">
      <c r="B36" s="371"/>
      <c r="C36" s="372"/>
      <c r="D36" s="372"/>
      <c r="E36" s="372"/>
      <c r="F36" s="372"/>
      <c r="G36" s="372"/>
      <c r="H36" s="372"/>
      <c r="I36" s="372"/>
      <c r="J36" s="372"/>
      <c r="K36" s="372"/>
      <c r="L36" s="372"/>
      <c r="M36" s="373"/>
      <c r="N36" s="370"/>
    </row>
    <row r="37" spans="2:14" ht="15" customHeight="1">
      <c r="B37" s="371"/>
      <c r="C37" s="372"/>
      <c r="D37" s="372"/>
      <c r="E37" s="372"/>
      <c r="F37" s="372"/>
      <c r="G37" s="372"/>
      <c r="H37" s="372"/>
      <c r="I37" s="372"/>
      <c r="J37" s="372"/>
      <c r="K37" s="372"/>
      <c r="L37" s="372"/>
      <c r="M37" s="373"/>
      <c r="N37" s="370"/>
    </row>
    <row r="38" spans="2:14" ht="15" customHeight="1">
      <c r="B38" s="371"/>
      <c r="C38" s="372"/>
      <c r="D38" s="372"/>
      <c r="E38" s="372"/>
      <c r="F38" s="372"/>
      <c r="G38" s="372"/>
      <c r="H38" s="372"/>
      <c r="I38" s="372"/>
      <c r="J38" s="372"/>
      <c r="K38" s="372"/>
      <c r="L38" s="372"/>
      <c r="M38" s="373"/>
      <c r="N38" s="370"/>
    </row>
    <row r="39" spans="2:14" ht="15" customHeight="1">
      <c r="B39" s="371"/>
      <c r="C39" s="372"/>
      <c r="D39" s="372"/>
      <c r="E39" s="372"/>
      <c r="F39" s="372"/>
      <c r="G39" s="372"/>
      <c r="H39" s="372"/>
      <c r="I39" s="372"/>
      <c r="J39" s="372"/>
      <c r="K39" s="372"/>
      <c r="L39" s="372"/>
      <c r="M39" s="373"/>
      <c r="N39" s="370"/>
    </row>
    <row r="40" spans="2:14" ht="15" customHeight="1">
      <c r="B40" s="371"/>
      <c r="C40" s="372"/>
      <c r="D40" s="372"/>
      <c r="E40" s="372"/>
      <c r="F40" s="372"/>
      <c r="G40" s="372"/>
      <c r="H40" s="372"/>
      <c r="I40" s="372"/>
      <c r="J40" s="372"/>
      <c r="K40" s="372"/>
      <c r="L40" s="372"/>
      <c r="M40" s="373"/>
      <c r="N40" s="370"/>
    </row>
    <row r="41" spans="2:14" ht="15" customHeight="1">
      <c r="B41" s="371"/>
      <c r="C41" s="372"/>
      <c r="D41" s="372"/>
      <c r="E41" s="372"/>
      <c r="F41" s="372"/>
      <c r="G41" s="372"/>
      <c r="H41" s="372"/>
      <c r="I41" s="372"/>
      <c r="J41" s="372"/>
      <c r="K41" s="372"/>
      <c r="L41" s="372"/>
      <c r="M41" s="373"/>
      <c r="N41" s="370"/>
    </row>
    <row r="42" spans="2:14" ht="15" customHeight="1">
      <c r="B42" s="371"/>
      <c r="C42" s="372"/>
      <c r="D42" s="372"/>
      <c r="E42" s="372"/>
      <c r="F42" s="372"/>
      <c r="G42" s="372"/>
      <c r="H42" s="372"/>
      <c r="I42" s="372"/>
      <c r="J42" s="372"/>
      <c r="K42" s="372"/>
      <c r="L42" s="372"/>
      <c r="M42" s="373"/>
      <c r="N42" s="370"/>
    </row>
    <row r="43" spans="2:14" ht="15" customHeight="1">
      <c r="B43" s="371"/>
      <c r="C43" s="372"/>
      <c r="D43" s="372"/>
      <c r="E43" s="372"/>
      <c r="F43" s="372"/>
      <c r="G43" s="372"/>
      <c r="H43" s="372"/>
      <c r="I43" s="372"/>
      <c r="J43" s="372"/>
      <c r="K43" s="372"/>
      <c r="L43" s="372"/>
      <c r="M43" s="373"/>
      <c r="N43" s="370"/>
    </row>
    <row r="44" spans="2:14" ht="15" customHeight="1">
      <c r="B44" s="371"/>
      <c r="C44" s="372"/>
      <c r="D44" s="372"/>
      <c r="E44" s="372"/>
      <c r="F44" s="372"/>
      <c r="G44" s="372"/>
      <c r="H44" s="372"/>
      <c r="I44" s="372"/>
      <c r="J44" s="372"/>
      <c r="K44" s="372"/>
      <c r="L44" s="372"/>
      <c r="M44" s="373"/>
      <c r="N44" s="370"/>
    </row>
    <row r="45" spans="2:14" ht="15" customHeight="1">
      <c r="B45" s="371"/>
      <c r="C45" s="372"/>
      <c r="D45" s="372"/>
      <c r="E45" s="372"/>
      <c r="F45" s="372"/>
      <c r="G45" s="372"/>
      <c r="H45" s="372"/>
      <c r="I45" s="372"/>
      <c r="J45" s="372"/>
      <c r="K45" s="372"/>
      <c r="L45" s="372"/>
      <c r="M45" s="373"/>
      <c r="N45" s="370"/>
    </row>
    <row r="46" spans="2:14" ht="15" customHeight="1">
      <c r="B46" s="371"/>
      <c r="C46" s="372"/>
      <c r="D46" s="372"/>
      <c r="E46" s="372"/>
      <c r="F46" s="372"/>
      <c r="G46" s="372"/>
      <c r="H46" s="372"/>
      <c r="I46" s="372"/>
      <c r="J46" s="372"/>
      <c r="K46" s="372"/>
      <c r="L46" s="372"/>
      <c r="M46" s="373"/>
      <c r="N46" s="370"/>
    </row>
    <row r="47" spans="2:14" ht="15" customHeight="1">
      <c r="B47" s="371"/>
      <c r="C47" s="372"/>
      <c r="D47" s="372"/>
      <c r="E47" s="372"/>
      <c r="F47" s="372"/>
      <c r="G47" s="372"/>
      <c r="H47" s="372"/>
      <c r="I47" s="372"/>
      <c r="J47" s="372"/>
      <c r="K47" s="372"/>
      <c r="L47" s="372"/>
      <c r="M47" s="373"/>
      <c r="N47" s="370"/>
    </row>
    <row r="48" spans="2:14" ht="15" customHeight="1">
      <c r="B48" s="371"/>
      <c r="C48" s="372"/>
      <c r="D48" s="372"/>
      <c r="E48" s="372"/>
      <c r="F48" s="372"/>
      <c r="G48" s="372"/>
      <c r="H48" s="372"/>
      <c r="I48" s="372"/>
      <c r="J48" s="372"/>
      <c r="K48" s="372"/>
      <c r="L48" s="372"/>
      <c r="M48" s="373"/>
      <c r="N48" s="370"/>
    </row>
    <row r="49" spans="2:14" ht="15" customHeight="1">
      <c r="B49" s="371"/>
      <c r="C49" s="372"/>
      <c r="D49" s="372"/>
      <c r="E49" s="372"/>
      <c r="F49" s="372"/>
      <c r="G49" s="372"/>
      <c r="H49" s="372"/>
      <c r="I49" s="372"/>
      <c r="J49" s="372"/>
      <c r="K49" s="372"/>
      <c r="L49" s="372"/>
      <c r="M49" s="373"/>
      <c r="N49" s="370"/>
    </row>
    <row r="50" spans="2:14" ht="15" customHeight="1">
      <c r="B50" s="371"/>
      <c r="C50" s="372"/>
      <c r="D50" s="372"/>
      <c r="E50" s="372"/>
      <c r="F50" s="372"/>
      <c r="G50" s="372"/>
      <c r="H50" s="372"/>
      <c r="I50" s="372"/>
      <c r="J50" s="372"/>
      <c r="K50" s="372"/>
      <c r="L50" s="372"/>
      <c r="M50" s="373"/>
      <c r="N50" s="370"/>
    </row>
    <row r="51" spans="2:14" ht="15" customHeight="1">
      <c r="B51" s="371"/>
      <c r="C51" s="372"/>
      <c r="D51" s="372"/>
      <c r="E51" s="372"/>
      <c r="F51" s="372"/>
      <c r="G51" s="372"/>
      <c r="H51" s="372"/>
      <c r="I51" s="372"/>
      <c r="J51" s="372"/>
      <c r="K51" s="372"/>
      <c r="L51" s="372"/>
      <c r="M51" s="373"/>
      <c r="N51" s="370"/>
    </row>
    <row r="52" spans="2:14" ht="15" customHeight="1">
      <c r="B52" s="371"/>
      <c r="C52" s="372"/>
      <c r="D52" s="372"/>
      <c r="E52" s="372"/>
      <c r="F52" s="372"/>
      <c r="G52" s="372"/>
      <c r="H52" s="372"/>
      <c r="I52" s="372"/>
      <c r="J52" s="372"/>
      <c r="K52" s="372"/>
      <c r="L52" s="372"/>
      <c r="M52" s="373"/>
      <c r="N52" s="370"/>
    </row>
    <row r="53" spans="2:14" ht="15" customHeight="1">
      <c r="B53" s="371"/>
      <c r="C53" s="372"/>
      <c r="D53" s="372"/>
      <c r="E53" s="372"/>
      <c r="F53" s="372"/>
      <c r="G53" s="372"/>
      <c r="H53" s="372"/>
      <c r="I53" s="372"/>
      <c r="J53" s="372"/>
      <c r="K53" s="372"/>
      <c r="L53" s="372"/>
      <c r="M53" s="373"/>
      <c r="N53" s="370"/>
    </row>
    <row r="54" spans="2:14" ht="15" customHeight="1">
      <c r="B54" s="371"/>
      <c r="C54" s="372"/>
      <c r="D54" s="372"/>
      <c r="E54" s="372"/>
      <c r="F54" s="372"/>
      <c r="G54" s="372"/>
      <c r="H54" s="372"/>
      <c r="I54" s="372"/>
      <c r="J54" s="372"/>
      <c r="K54" s="372"/>
      <c r="L54" s="372"/>
      <c r="M54" s="373"/>
      <c r="N54" s="370"/>
    </row>
    <row r="55" spans="2:14" ht="15" customHeight="1" thickBot="1">
      <c r="B55" s="374"/>
      <c r="C55" s="375"/>
      <c r="D55" s="375"/>
      <c r="E55" s="375"/>
      <c r="F55" s="375"/>
      <c r="G55" s="375"/>
      <c r="H55" s="375"/>
      <c r="I55" s="375"/>
      <c r="J55" s="375"/>
      <c r="K55" s="375"/>
      <c r="L55" s="375"/>
      <c r="M55" s="376"/>
      <c r="N55" s="370"/>
    </row>
    <row r="56" spans="2:14" ht="23.25" customHeight="1" thickTop="1">
      <c r="B56" s="1142" t="s">
        <v>536</v>
      </c>
      <c r="C56" s="1142"/>
      <c r="D56" s="1142"/>
      <c r="E56" s="1142"/>
      <c r="F56" s="1142"/>
      <c r="G56" s="1142"/>
      <c r="H56" s="1142"/>
      <c r="I56" s="1142"/>
      <c r="J56" s="1142"/>
      <c r="K56" s="1142"/>
      <c r="L56" s="1142"/>
      <c r="M56" s="1142"/>
      <c r="N56" s="370"/>
    </row>
    <row r="57" spans="2:14" ht="15.75">
      <c r="B57" s="370"/>
      <c r="C57" s="377"/>
      <c r="D57" s="377"/>
      <c r="E57" s="377"/>
      <c r="F57" s="377"/>
      <c r="G57" s="377"/>
      <c r="H57" s="378"/>
      <c r="I57" s="370"/>
      <c r="J57" s="370"/>
      <c r="K57" s="370"/>
      <c r="L57" s="370"/>
      <c r="M57" s="370"/>
      <c r="N57" s="370"/>
    </row>
  </sheetData>
  <sheetProtection password="CF4C" sheet="1" objects="1" scenarios="1"/>
  <mergeCells count="6">
    <mergeCell ref="B27:G27"/>
    <mergeCell ref="H27:M27"/>
    <mergeCell ref="B56:G56"/>
    <mergeCell ref="H56:M56"/>
    <mergeCell ref="B2:M2"/>
    <mergeCell ref="B30:M30"/>
  </mergeCells>
  <printOptions horizontalCentered="1"/>
  <pageMargins left="0.11811023622047245" right="0.19685039370078741" top="0.99" bottom="2.16" header="0.56000000000000005" footer="1.6"/>
  <pageSetup paperSize="119" fitToWidth="2" fitToHeight="2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1">
    <tabColor theme="6" tint="-0.249977111117893"/>
  </sheetPr>
  <dimension ref="B2:M58"/>
  <sheetViews>
    <sheetView workbookViewId="0">
      <selection activeCell="M32" sqref="M32"/>
    </sheetView>
  </sheetViews>
  <sheetFormatPr baseColWidth="10" defaultRowHeight="15"/>
  <cols>
    <col min="1" max="1" width="2.42578125" style="533" customWidth="1"/>
    <col min="2" max="16384" width="11.42578125" style="533"/>
  </cols>
  <sheetData>
    <row r="2" spans="2:13" ht="22.5" customHeight="1">
      <c r="B2" s="1282" t="s">
        <v>537</v>
      </c>
      <c r="C2" s="1283"/>
      <c r="D2" s="1283"/>
      <c r="E2" s="1283"/>
      <c r="F2" s="1283"/>
      <c r="G2" s="1283"/>
      <c r="H2" s="1283"/>
      <c r="I2" s="1283"/>
      <c r="J2" s="1283"/>
      <c r="K2" s="1283"/>
      <c r="L2" s="1283"/>
      <c r="M2" s="1283"/>
    </row>
    <row r="28" spans="2:2">
      <c r="B28" s="728" t="s">
        <v>399</v>
      </c>
    </row>
    <row r="58" spans="2:2">
      <c r="B58" s="533" t="s">
        <v>357</v>
      </c>
    </row>
  </sheetData>
  <sheetProtection password="CF4C" sheet="1" objects="1" scenarios="1"/>
  <mergeCells count="1">
    <mergeCell ref="B2:M2"/>
  </mergeCells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1">
    <tabColor theme="6" tint="-0.249977111117893"/>
  </sheetPr>
  <dimension ref="B2:M33"/>
  <sheetViews>
    <sheetView workbookViewId="0">
      <selection activeCell="J34" sqref="J34"/>
    </sheetView>
  </sheetViews>
  <sheetFormatPr baseColWidth="10" defaultRowHeight="15"/>
  <cols>
    <col min="1" max="1" width="2.7109375" style="533" customWidth="1"/>
    <col min="2" max="16384" width="11.42578125" style="533"/>
  </cols>
  <sheetData>
    <row r="2" spans="2:13" ht="22.5" customHeight="1">
      <c r="B2" s="1284" t="s">
        <v>538</v>
      </c>
      <c r="C2" s="1285"/>
      <c r="D2" s="1285"/>
      <c r="E2" s="1285"/>
      <c r="F2" s="1285"/>
      <c r="G2" s="1285"/>
      <c r="H2" s="1285"/>
      <c r="I2" s="1285"/>
      <c r="J2" s="1285"/>
      <c r="K2" s="1285"/>
      <c r="L2" s="1285"/>
      <c r="M2" s="1285"/>
    </row>
    <row r="28" spans="2:3">
      <c r="B28" s="728" t="s">
        <v>399</v>
      </c>
      <c r="C28" s="728"/>
    </row>
    <row r="33" ht="22.5" customHeight="1"/>
  </sheetData>
  <sheetProtection password="CF4C" sheet="1" objects="1" scenarios="1"/>
  <mergeCells count="1">
    <mergeCell ref="B2:M2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FFC000"/>
  </sheetPr>
  <dimension ref="A1:J37"/>
  <sheetViews>
    <sheetView workbookViewId="0">
      <selection activeCell="C8" sqref="C8"/>
    </sheetView>
  </sheetViews>
  <sheetFormatPr baseColWidth="10" defaultRowHeight="12.75"/>
  <cols>
    <col min="1" max="1" width="2.7109375" style="4" customWidth="1"/>
    <col min="2" max="2" width="14" style="4" customWidth="1"/>
    <col min="3" max="3" width="16.5703125" style="4" customWidth="1"/>
    <col min="4" max="4" width="15.28515625" style="4" customWidth="1"/>
    <col min="5" max="5" width="14.28515625" style="4" customWidth="1"/>
    <col min="6" max="6" width="15" style="4" customWidth="1"/>
    <col min="7" max="8" width="14.28515625" style="4" customWidth="1"/>
    <col min="9" max="9" width="2.7109375" style="4" customWidth="1"/>
    <col min="10" max="10" width="9.7109375" style="4" customWidth="1"/>
    <col min="11" max="11" width="7.28515625" style="4" bestFit="1" customWidth="1"/>
    <col min="12" max="12" width="8" style="4" bestFit="1" customWidth="1"/>
    <col min="13" max="16384" width="11.42578125" style="4"/>
  </cols>
  <sheetData>
    <row r="1" spans="1:10" s="6" customFormat="1" ht="15" customHeight="1" thickBot="1">
      <c r="A1" s="300"/>
      <c r="B1" s="298"/>
      <c r="C1" s="299"/>
      <c r="D1" s="299"/>
      <c r="E1" s="299"/>
      <c r="F1" s="299"/>
      <c r="G1" s="299"/>
      <c r="H1" s="299"/>
      <c r="I1" s="300"/>
    </row>
    <row r="2" spans="1:10" ht="33.75" customHeight="1" thickBot="1">
      <c r="A2" s="302"/>
      <c r="B2" s="1080" t="s">
        <v>539</v>
      </c>
      <c r="C2" s="1081"/>
      <c r="D2" s="1081"/>
      <c r="E2" s="1081"/>
      <c r="F2" s="1081"/>
      <c r="G2" s="1081"/>
      <c r="H2" s="1082"/>
      <c r="I2" s="302"/>
    </row>
    <row r="3" spans="1:10" ht="21" customHeight="1">
      <c r="A3" s="302"/>
      <c r="B3" s="1097" t="s">
        <v>77</v>
      </c>
      <c r="C3" s="1097" t="s">
        <v>88</v>
      </c>
      <c r="D3" s="1097" t="s">
        <v>89</v>
      </c>
      <c r="E3" s="1097" t="s">
        <v>91</v>
      </c>
      <c r="F3" s="1097" t="s">
        <v>92</v>
      </c>
      <c r="G3" s="1097" t="s">
        <v>254</v>
      </c>
      <c r="H3" s="1099" t="s">
        <v>106</v>
      </c>
      <c r="I3" s="302"/>
    </row>
    <row r="4" spans="1:10" ht="21" customHeight="1" thickBot="1">
      <c r="A4" s="302"/>
      <c r="B4" s="1098"/>
      <c r="C4" s="1098"/>
      <c r="D4" s="1098"/>
      <c r="E4" s="1098"/>
      <c r="F4" s="1098"/>
      <c r="G4" s="1098"/>
      <c r="H4" s="1100"/>
      <c r="I4" s="302"/>
    </row>
    <row r="5" spans="1:10" ht="18" customHeight="1" thickBot="1">
      <c r="A5" s="302"/>
      <c r="B5" s="527">
        <v>1999</v>
      </c>
      <c r="C5" s="618">
        <v>1737.8476000000001</v>
      </c>
      <c r="D5" s="618">
        <v>484.77690000000001</v>
      </c>
      <c r="E5" s="618">
        <v>264.73259999999999</v>
      </c>
      <c r="F5" s="618">
        <v>229.32579999999999</v>
      </c>
      <c r="G5" s="618">
        <v>24.561499999999999</v>
      </c>
      <c r="H5" s="792">
        <v>2741.2443999999996</v>
      </c>
      <c r="I5" s="302"/>
    </row>
    <row r="6" spans="1:10" ht="18" customHeight="1" thickBot="1">
      <c r="A6" s="302"/>
      <c r="B6" s="528">
        <v>2000</v>
      </c>
      <c r="C6" s="619">
        <v>2185.7057999999997</v>
      </c>
      <c r="D6" s="619">
        <v>649.63509999999997</v>
      </c>
      <c r="E6" s="619">
        <v>1005.3376999999999</v>
      </c>
      <c r="F6" s="619">
        <v>42.326500000000003</v>
      </c>
      <c r="G6" s="619">
        <v>28.6433</v>
      </c>
      <c r="H6" s="792">
        <v>3911.6484</v>
      </c>
      <c r="I6" s="302"/>
    </row>
    <row r="7" spans="1:10" ht="18" customHeight="1" thickBot="1">
      <c r="A7" s="302"/>
      <c r="B7" s="527">
        <v>2001</v>
      </c>
      <c r="C7" s="618">
        <v>1393.1128999999999</v>
      </c>
      <c r="D7" s="618">
        <v>398.73070000000001</v>
      </c>
      <c r="E7" s="618">
        <v>897.8886</v>
      </c>
      <c r="F7" s="618" t="s">
        <v>477</v>
      </c>
      <c r="G7" s="618">
        <v>35.793999999999997</v>
      </c>
      <c r="H7" s="792">
        <v>2725.5261999999998</v>
      </c>
      <c r="I7" s="302"/>
      <c r="J7" s="201"/>
    </row>
    <row r="8" spans="1:10" ht="18" customHeight="1" thickBot="1">
      <c r="A8" s="302"/>
      <c r="B8" s="528">
        <v>2002</v>
      </c>
      <c r="C8" s="619">
        <v>1761.2113565896022</v>
      </c>
      <c r="D8" s="619">
        <v>1158.4639043086679</v>
      </c>
      <c r="E8" s="619">
        <v>287.7993313895098</v>
      </c>
      <c r="F8" s="619">
        <v>289.40795180260858</v>
      </c>
      <c r="G8" s="619">
        <v>81.780957000000015</v>
      </c>
      <c r="H8" s="792">
        <v>3578.6635010903888</v>
      </c>
      <c r="I8" s="302"/>
    </row>
    <row r="9" spans="1:10" ht="18" customHeight="1" thickBot="1">
      <c r="A9" s="302"/>
      <c r="B9" s="527">
        <v>2003</v>
      </c>
      <c r="C9" s="618">
        <v>3275.5408072600953</v>
      </c>
      <c r="D9" s="618">
        <v>2302.5639904667619</v>
      </c>
      <c r="E9" s="618">
        <v>708.32558908485714</v>
      </c>
      <c r="F9" s="618">
        <v>896.53327497400028</v>
      </c>
      <c r="G9" s="618">
        <v>175.82480489999998</v>
      </c>
      <c r="H9" s="792">
        <v>7358.7884666857144</v>
      </c>
      <c r="I9" s="302"/>
    </row>
    <row r="10" spans="1:10" ht="18" customHeight="1" thickBot="1">
      <c r="A10" s="302"/>
      <c r="B10" s="528">
        <v>2004</v>
      </c>
      <c r="C10" s="619">
        <v>2914.609312919139</v>
      </c>
      <c r="D10" s="619">
        <v>2141.2029903065818</v>
      </c>
      <c r="E10" s="619">
        <v>989.67527588885105</v>
      </c>
      <c r="F10" s="619">
        <v>1084.3822482308544</v>
      </c>
      <c r="G10" s="619">
        <v>70.712758980000004</v>
      </c>
      <c r="H10" s="792">
        <v>7200.5825863254258</v>
      </c>
      <c r="I10" s="302"/>
    </row>
    <row r="11" spans="1:10" ht="18" customHeight="1" thickBot="1">
      <c r="A11" s="302"/>
      <c r="B11" s="527">
        <v>2005</v>
      </c>
      <c r="C11" s="618">
        <v>5381.3096398801727</v>
      </c>
      <c r="D11" s="618">
        <v>4224.4265085283532</v>
      </c>
      <c r="E11" s="618">
        <v>3166.7146021021449</v>
      </c>
      <c r="F11" s="618">
        <v>1592.894726415135</v>
      </c>
      <c r="G11" s="618">
        <v>117.67391047999999</v>
      </c>
      <c r="H11" s="792">
        <v>14483.019387405808</v>
      </c>
      <c r="I11" s="302"/>
    </row>
    <row r="12" spans="1:10" ht="18" customHeight="1" thickBot="1">
      <c r="A12" s="302"/>
      <c r="B12" s="528">
        <v>2006</v>
      </c>
      <c r="C12" s="619">
        <v>3487.8418362297998</v>
      </c>
      <c r="D12" s="619">
        <v>3334.0166442735276</v>
      </c>
      <c r="E12" s="619">
        <v>1765.0633391240001</v>
      </c>
      <c r="F12" s="619">
        <v>2390.1545838936445</v>
      </c>
      <c r="G12" s="619">
        <v>148.69749296999998</v>
      </c>
      <c r="H12" s="792">
        <v>11125.773896490973</v>
      </c>
      <c r="I12" s="302"/>
    </row>
    <row r="13" spans="1:10" ht="18" customHeight="1" thickBot="1">
      <c r="A13" s="302"/>
      <c r="B13" s="527">
        <v>2007</v>
      </c>
      <c r="C13" s="618">
        <v>6390.4097667487331</v>
      </c>
      <c r="D13" s="618">
        <v>4767.1126118270449</v>
      </c>
      <c r="E13" s="618">
        <v>1592.5421204945678</v>
      </c>
      <c r="F13" s="618">
        <v>2449.5213734631643</v>
      </c>
      <c r="G13" s="618">
        <v>449.79450760450004</v>
      </c>
      <c r="H13" s="792">
        <v>15649.380380138009</v>
      </c>
      <c r="I13" s="302"/>
    </row>
    <row r="14" spans="1:10" ht="18" customHeight="1" thickBot="1">
      <c r="A14" s="302"/>
      <c r="B14" s="528">
        <v>2008</v>
      </c>
      <c r="C14" s="619">
        <v>7745.0863876865205</v>
      </c>
      <c r="D14" s="619">
        <v>6273.5688522417458</v>
      </c>
      <c r="E14" s="619">
        <v>2119.8135794643599</v>
      </c>
      <c r="F14" s="619">
        <v>3050.1081333060824</v>
      </c>
      <c r="G14" s="619">
        <v>1103.6010911791827</v>
      </c>
      <c r="H14" s="792">
        <v>20292.178043877891</v>
      </c>
      <c r="I14" s="302"/>
    </row>
    <row r="15" spans="1:10" ht="18" customHeight="1" thickBot="1">
      <c r="A15" s="302"/>
      <c r="B15" s="527">
        <v>2009</v>
      </c>
      <c r="C15" s="618">
        <v>6645.6777173354103</v>
      </c>
      <c r="D15" s="618">
        <v>6878.1093462645031</v>
      </c>
      <c r="E15" s="618">
        <v>2007.3912310554231</v>
      </c>
      <c r="F15" s="618">
        <v>5419.2116241341864</v>
      </c>
      <c r="G15" s="618">
        <v>1622.26820888</v>
      </c>
      <c r="H15" s="792">
        <v>22572.658127669521</v>
      </c>
      <c r="I15" s="302"/>
    </row>
    <row r="16" spans="1:10" ht="18" customHeight="1" thickBot="1">
      <c r="A16" s="302"/>
      <c r="B16" s="528">
        <v>2010</v>
      </c>
      <c r="C16" s="619">
        <v>5572.4127894021531</v>
      </c>
      <c r="D16" s="619">
        <v>7584.782885073816</v>
      </c>
      <c r="E16" s="619">
        <v>1908.6822753584258</v>
      </c>
      <c r="F16" s="619">
        <v>4863.3204788695211</v>
      </c>
      <c r="G16" s="619">
        <v>2133.1687880037593</v>
      </c>
      <c r="H16" s="792">
        <v>22062.367216707677</v>
      </c>
      <c r="I16" s="302"/>
    </row>
    <row r="17" spans="1:9" ht="18" customHeight="1" thickBot="1">
      <c r="A17" s="302"/>
      <c r="B17" s="528">
        <v>2011</v>
      </c>
      <c r="C17" s="619">
        <v>5367.4990153991894</v>
      </c>
      <c r="D17" s="619">
        <v>9480.9844964675976</v>
      </c>
      <c r="E17" s="619">
        <v>7009.8978428831579</v>
      </c>
      <c r="F17" s="619">
        <v>4572.9717162328525</v>
      </c>
      <c r="G17" s="619">
        <v>2165.5502956678515</v>
      </c>
      <c r="H17" s="792">
        <v>28596.903366650648</v>
      </c>
      <c r="I17" s="302"/>
    </row>
    <row r="18" spans="1:9" ht="18" customHeight="1" thickBot="1">
      <c r="A18" s="302"/>
      <c r="B18" s="529">
        <v>2012</v>
      </c>
      <c r="C18" s="620">
        <v>8132.3517218853676</v>
      </c>
      <c r="D18" s="620">
        <v>4018.0973275726715</v>
      </c>
      <c r="E18" s="620">
        <v>15869.258447948723</v>
      </c>
      <c r="F18" s="620">
        <v>3750.6203518805132</v>
      </c>
      <c r="G18" s="620">
        <v>2517.6201543754451</v>
      </c>
      <c r="H18" s="792">
        <v>34287.948003662721</v>
      </c>
      <c r="I18" s="302"/>
    </row>
    <row r="19" spans="1:9" ht="42" customHeight="1">
      <c r="A19" s="302"/>
      <c r="B19" s="1083" t="s">
        <v>494</v>
      </c>
      <c r="C19" s="1083"/>
      <c r="D19" s="1083"/>
      <c r="E19" s="1083"/>
      <c r="F19" s="1083"/>
      <c r="G19" s="1083"/>
      <c r="H19" s="1096"/>
      <c r="I19" s="305"/>
    </row>
    <row r="20" spans="1:9">
      <c r="A20" s="302"/>
      <c r="B20" s="302"/>
      <c r="C20" s="302"/>
      <c r="D20" s="302"/>
      <c r="E20" s="302"/>
      <c r="F20" s="302"/>
      <c r="G20" s="302"/>
      <c r="H20" s="302"/>
      <c r="I20" s="302"/>
    </row>
    <row r="21" spans="1:9">
      <c r="B21" s="8"/>
      <c r="C21" s="8"/>
      <c r="D21" s="8"/>
      <c r="E21" s="8"/>
      <c r="F21" s="8"/>
      <c r="G21" s="8"/>
    </row>
    <row r="23" spans="1:9">
      <c r="B23" s="58"/>
    </row>
    <row r="30" spans="1:9">
      <c r="B30" s="58"/>
    </row>
    <row r="37" spans="2:2">
      <c r="B37" s="25"/>
    </row>
  </sheetData>
  <sheetProtection password="CF4C" sheet="1" objects="1" scenarios="1"/>
  <mergeCells count="9">
    <mergeCell ref="B19:H19"/>
    <mergeCell ref="B2:H2"/>
    <mergeCell ref="B3:B4"/>
    <mergeCell ref="C3:C4"/>
    <mergeCell ref="D3:D4"/>
    <mergeCell ref="E3:E4"/>
    <mergeCell ref="F3:F4"/>
    <mergeCell ref="G3:G4"/>
    <mergeCell ref="H3:H4"/>
  </mergeCells>
  <printOptions horizontalCentered="1"/>
  <pageMargins left="0.19685039370078741" right="0.19685039370078741" top="0.59055118110236227" bottom="0.59055118110236227" header="0.39370078740157483" footer="0.39370078740157483"/>
  <pageSetup scale="90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>
    <tabColor theme="4" tint="0.59999389629810485"/>
    <pageSetUpPr fitToPage="1"/>
  </sheetPr>
  <dimension ref="A1:G40"/>
  <sheetViews>
    <sheetView workbookViewId="0">
      <selection activeCell="H21" sqref="H21"/>
    </sheetView>
  </sheetViews>
  <sheetFormatPr baseColWidth="10" defaultRowHeight="12.75"/>
  <cols>
    <col min="1" max="1" width="1.7109375" style="4" customWidth="1"/>
    <col min="2" max="2" width="8.7109375" style="4" customWidth="1"/>
    <col min="3" max="3" width="10.7109375" style="4" customWidth="1"/>
    <col min="4" max="4" width="13.5703125" style="4" customWidth="1"/>
    <col min="5" max="5" width="13" style="4" customWidth="1"/>
    <col min="6" max="6" width="1.7109375" style="4" customWidth="1"/>
    <col min="7" max="7" width="4.5703125" style="4" customWidth="1"/>
    <col min="8" max="16384" width="11.42578125" style="4"/>
  </cols>
  <sheetData>
    <row r="1" spans="1:6" s="6" customFormat="1" ht="12" customHeight="1" thickBot="1">
      <c r="A1" s="300"/>
      <c r="B1" s="381"/>
      <c r="C1" s="382"/>
      <c r="D1" s="382"/>
      <c r="E1" s="382"/>
      <c r="F1" s="300"/>
    </row>
    <row r="2" spans="1:6" ht="36" customHeight="1" thickBot="1">
      <c r="A2" s="302"/>
      <c r="B2" s="1286" t="s">
        <v>445</v>
      </c>
      <c r="C2" s="1287"/>
      <c r="D2" s="1287"/>
      <c r="E2" s="1288"/>
      <c r="F2" s="302"/>
    </row>
    <row r="3" spans="1:6" ht="18" customHeight="1" thickBot="1">
      <c r="A3" s="302"/>
      <c r="B3" s="1289" t="s">
        <v>77</v>
      </c>
      <c r="C3" s="1291" t="s">
        <v>97</v>
      </c>
      <c r="D3" s="1292"/>
      <c r="E3" s="1293"/>
      <c r="F3" s="302"/>
    </row>
    <row r="4" spans="1:6" ht="49.5" customHeight="1" thickBot="1">
      <c r="A4" s="302"/>
      <c r="B4" s="1290"/>
      <c r="C4" s="750" t="s">
        <v>156</v>
      </c>
      <c r="D4" s="750" t="s">
        <v>60</v>
      </c>
      <c r="E4" s="750" t="s">
        <v>61</v>
      </c>
      <c r="F4" s="302"/>
    </row>
    <row r="5" spans="1:6" ht="18" customHeight="1" thickBot="1">
      <c r="A5" s="302"/>
      <c r="B5" s="585">
        <v>1993</v>
      </c>
      <c r="C5" s="671">
        <v>222</v>
      </c>
      <c r="D5" s="742" t="s">
        <v>62</v>
      </c>
      <c r="E5" s="742">
        <v>69938.5</v>
      </c>
      <c r="F5" s="302"/>
    </row>
    <row r="6" spans="1:6" ht="18" customHeight="1" thickBot="1">
      <c r="A6" s="302"/>
      <c r="B6" s="586">
        <v>1994</v>
      </c>
      <c r="C6" s="672">
        <v>233</v>
      </c>
      <c r="D6" s="743" t="s">
        <v>62</v>
      </c>
      <c r="E6" s="743">
        <v>74028.5</v>
      </c>
      <c r="F6" s="302"/>
    </row>
    <row r="7" spans="1:6" ht="18" customHeight="1" thickBot="1">
      <c r="A7" s="302"/>
      <c r="B7" s="585">
        <v>1995</v>
      </c>
      <c r="C7" s="671">
        <v>287</v>
      </c>
      <c r="D7" s="742">
        <v>96625.8</v>
      </c>
      <c r="E7" s="742">
        <v>76617.5</v>
      </c>
      <c r="F7" s="302"/>
    </row>
    <row r="8" spans="1:6" ht="18" customHeight="1" thickBot="1">
      <c r="A8" s="302"/>
      <c r="B8" s="586">
        <v>1996</v>
      </c>
      <c r="C8" s="672">
        <v>257</v>
      </c>
      <c r="D8" s="743" t="s">
        <v>62</v>
      </c>
      <c r="E8" s="743">
        <v>72337.5</v>
      </c>
      <c r="F8" s="302"/>
    </row>
    <row r="9" spans="1:6" ht="18" customHeight="1" thickBot="1">
      <c r="A9" s="302"/>
      <c r="B9" s="585">
        <v>1997</v>
      </c>
      <c r="C9" s="671">
        <v>260</v>
      </c>
      <c r="D9" s="742" t="s">
        <v>62</v>
      </c>
      <c r="E9" s="742">
        <v>74422.5</v>
      </c>
      <c r="F9" s="302"/>
    </row>
    <row r="10" spans="1:6" ht="18" customHeight="1" thickBot="1">
      <c r="A10" s="302"/>
      <c r="B10" s="586">
        <v>1998</v>
      </c>
      <c r="C10" s="672">
        <v>295</v>
      </c>
      <c r="D10" s="743">
        <v>104041.81</v>
      </c>
      <c r="E10" s="743">
        <v>76841.97</v>
      </c>
      <c r="F10" s="302"/>
    </row>
    <row r="11" spans="1:6" ht="18" customHeight="1" thickBot="1">
      <c r="A11" s="302"/>
      <c r="B11" s="585">
        <v>1999</v>
      </c>
      <c r="C11" s="671">
        <v>324</v>
      </c>
      <c r="D11" s="742">
        <v>104846.67</v>
      </c>
      <c r="E11" s="742">
        <v>78157.009999999995</v>
      </c>
      <c r="F11" s="302"/>
    </row>
    <row r="12" spans="1:6" ht="18" customHeight="1" thickBot="1">
      <c r="A12" s="302"/>
      <c r="B12" s="586">
        <v>2000</v>
      </c>
      <c r="C12" s="672">
        <v>336</v>
      </c>
      <c r="D12" s="743">
        <v>105003.17</v>
      </c>
      <c r="E12" s="743">
        <v>78319.009900000005</v>
      </c>
      <c r="F12" s="302"/>
    </row>
    <row r="13" spans="1:6" ht="18" customHeight="1" thickBot="1">
      <c r="A13" s="302"/>
      <c r="B13" s="585">
        <v>2001</v>
      </c>
      <c r="C13" s="671">
        <v>400</v>
      </c>
      <c r="D13" s="742">
        <v>114703.73</v>
      </c>
      <c r="E13" s="742">
        <v>84878.94</v>
      </c>
      <c r="F13" s="302"/>
    </row>
    <row r="14" spans="1:6" ht="18" customHeight="1" thickBot="1">
      <c r="A14" s="302"/>
      <c r="B14" s="586">
        <v>2002</v>
      </c>
      <c r="C14" s="672">
        <v>439</v>
      </c>
      <c r="D14" s="743">
        <v>122239.32</v>
      </c>
      <c r="E14" s="743">
        <v>81796.59</v>
      </c>
      <c r="F14" s="302"/>
    </row>
    <row r="15" spans="1:6" ht="18" customHeight="1" thickBot="1">
      <c r="A15" s="302"/>
      <c r="B15" s="585">
        <v>2003</v>
      </c>
      <c r="C15" s="671">
        <v>465</v>
      </c>
      <c r="D15" s="742">
        <v>123722.92</v>
      </c>
      <c r="E15" s="742">
        <v>83660</v>
      </c>
      <c r="F15" s="302"/>
    </row>
    <row r="16" spans="1:6" ht="18" customHeight="1" thickBot="1">
      <c r="A16" s="302"/>
      <c r="B16" s="586">
        <v>2004</v>
      </c>
      <c r="C16" s="672">
        <v>482</v>
      </c>
      <c r="D16" s="743">
        <v>125294.41</v>
      </c>
      <c r="E16" s="743">
        <v>85605.8</v>
      </c>
      <c r="F16" s="302"/>
    </row>
    <row r="17" spans="1:7" ht="18" customHeight="1" thickBot="1">
      <c r="A17" s="302"/>
      <c r="B17" s="585">
        <v>2005</v>
      </c>
      <c r="C17" s="671">
        <v>488</v>
      </c>
      <c r="D17" s="742">
        <v>121758.41</v>
      </c>
      <c r="E17" s="742">
        <v>87052.32</v>
      </c>
      <c r="F17" s="302"/>
    </row>
    <row r="18" spans="1:7" ht="18" customHeight="1" thickBot="1">
      <c r="A18" s="302"/>
      <c r="B18" s="586">
        <v>2006</v>
      </c>
      <c r="C18" s="672">
        <v>491</v>
      </c>
      <c r="D18" s="743">
        <v>118137.7</v>
      </c>
      <c r="E18" s="743">
        <v>85399</v>
      </c>
      <c r="F18" s="302"/>
    </row>
    <row r="19" spans="1:7" ht="18" customHeight="1" thickBot="1">
      <c r="A19" s="302"/>
      <c r="B19" s="585">
        <v>2007</v>
      </c>
      <c r="C19" s="671">
        <v>541</v>
      </c>
      <c r="D19" s="742">
        <v>126491.95000000001</v>
      </c>
      <c r="E19" s="742">
        <v>86393.150000000009</v>
      </c>
      <c r="F19" s="302"/>
    </row>
    <row r="20" spans="1:7" ht="18" customHeight="1" thickBot="1">
      <c r="A20" s="302"/>
      <c r="B20" s="586">
        <v>2008</v>
      </c>
      <c r="C20" s="672">
        <v>604</v>
      </c>
      <c r="D20" s="743">
        <v>130877.77</v>
      </c>
      <c r="E20" s="743">
        <v>87310.01</v>
      </c>
      <c r="F20" s="302"/>
    </row>
    <row r="21" spans="1:7" ht="18" customHeight="1" thickBot="1">
      <c r="A21" s="302"/>
      <c r="B21" s="585">
        <v>2009</v>
      </c>
      <c r="C21" s="671">
        <v>631</v>
      </c>
      <c r="D21" s="742">
        <v>133090.53999999998</v>
      </c>
      <c r="E21" s="742">
        <v>90040.249999999985</v>
      </c>
      <c r="F21" s="302"/>
    </row>
    <row r="22" spans="1:7" ht="18" customHeight="1" thickBot="1">
      <c r="A22" s="302"/>
      <c r="B22" s="586">
        <v>2010</v>
      </c>
      <c r="C22" s="672">
        <v>645</v>
      </c>
      <c r="D22" s="743">
        <v>135391.96369999999</v>
      </c>
      <c r="E22" s="743">
        <v>91722.808999999994</v>
      </c>
      <c r="F22" s="302"/>
    </row>
    <row r="23" spans="1:7" ht="18" customHeight="1" thickBot="1">
      <c r="A23" s="302"/>
      <c r="B23" s="585">
        <v>2011</v>
      </c>
      <c r="C23" s="671">
        <v>653</v>
      </c>
      <c r="D23" s="742">
        <v>134530.68999999997</v>
      </c>
      <c r="E23" s="742">
        <v>94647.163</v>
      </c>
      <c r="F23" s="302"/>
    </row>
    <row r="24" spans="1:7" ht="18" customHeight="1" thickBot="1">
      <c r="A24" s="302"/>
      <c r="B24" s="751">
        <v>2012</v>
      </c>
      <c r="C24" s="752">
        <v>699</v>
      </c>
      <c r="D24" s="755">
        <v>135134.79</v>
      </c>
      <c r="E24" s="755">
        <v>96446.344999999987</v>
      </c>
      <c r="F24" s="302"/>
    </row>
    <row r="25" spans="1:7" ht="30" customHeight="1">
      <c r="A25" s="302"/>
      <c r="B25" s="1294" t="s">
        <v>360</v>
      </c>
      <c r="C25" s="1295"/>
      <c r="D25" s="1295"/>
      <c r="E25" s="1295"/>
      <c r="F25" s="383"/>
      <c r="G25" s="249"/>
    </row>
    <row r="26" spans="1:7">
      <c r="A26" s="302"/>
      <c r="B26" s="302"/>
      <c r="C26" s="302"/>
      <c r="D26" s="302"/>
      <c r="E26" s="302"/>
      <c r="F26" s="302"/>
    </row>
    <row r="33" spans="2:2">
      <c r="B33" s="58"/>
    </row>
    <row r="40" spans="2:2">
      <c r="B40" s="25"/>
    </row>
  </sheetData>
  <sheetProtection password="CF4C" sheet="1" objects="1" scenarios="1"/>
  <mergeCells count="4">
    <mergeCell ref="B2:E2"/>
    <mergeCell ref="B3:B4"/>
    <mergeCell ref="C3:E3"/>
    <mergeCell ref="B25:E25"/>
  </mergeCells>
  <printOptions horizontalCentered="1"/>
  <pageMargins left="0.19685039370078741" right="0.19685039370078741" top="0.59055118110236227" bottom="0.59055118110236227" header="0.39370078740157483" footer="0.39370078740157483"/>
  <pageSetup paperSize="124" scale="77" orientation="landscape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1" enableFormatConditionsCalculation="0">
    <tabColor rgb="FF8DB8E9"/>
  </sheetPr>
  <dimension ref="A1:F46"/>
  <sheetViews>
    <sheetView showZeros="0" workbookViewId="0">
      <selection activeCell="E25" sqref="E25"/>
    </sheetView>
  </sheetViews>
  <sheetFormatPr baseColWidth="10" defaultRowHeight="12.75"/>
  <cols>
    <col min="1" max="1" width="2.7109375" style="4" customWidth="1"/>
    <col min="2" max="2" width="23.7109375" style="4" customWidth="1"/>
    <col min="3" max="3" width="9.42578125" style="4" customWidth="1"/>
    <col min="4" max="5" width="14.7109375" style="4" customWidth="1"/>
    <col min="6" max="6" width="2.7109375" style="4" customWidth="1"/>
    <col min="7" max="16384" width="11.42578125" style="4"/>
  </cols>
  <sheetData>
    <row r="1" spans="1:6" s="6" customFormat="1" ht="12" customHeight="1" thickBot="1">
      <c r="A1" s="300"/>
      <c r="B1" s="298"/>
      <c r="C1" s="299"/>
      <c r="D1" s="299"/>
      <c r="E1" s="299"/>
      <c r="F1" s="300"/>
    </row>
    <row r="2" spans="1:6" ht="36" customHeight="1" thickBot="1">
      <c r="A2" s="302"/>
      <c r="B2" s="1286" t="s">
        <v>444</v>
      </c>
      <c r="C2" s="1287"/>
      <c r="D2" s="1287"/>
      <c r="E2" s="1288"/>
      <c r="F2" s="302"/>
    </row>
    <row r="3" spans="1:6" ht="21" customHeight="1" thickBot="1">
      <c r="A3" s="302"/>
      <c r="B3" s="1299" t="s">
        <v>72</v>
      </c>
      <c r="C3" s="1296" t="s">
        <v>97</v>
      </c>
      <c r="D3" s="1297"/>
      <c r="E3" s="1298"/>
      <c r="F3" s="302"/>
    </row>
    <row r="4" spans="1:6" ht="42.75" customHeight="1" thickBot="1">
      <c r="A4" s="302"/>
      <c r="B4" s="1300"/>
      <c r="C4" s="565" t="s">
        <v>233</v>
      </c>
      <c r="D4" s="565" t="s">
        <v>60</v>
      </c>
      <c r="E4" s="565" t="s">
        <v>61</v>
      </c>
      <c r="F4" s="302"/>
    </row>
    <row r="5" spans="1:6" ht="15.95" customHeight="1" thickBot="1">
      <c r="A5" s="302"/>
      <c r="B5" s="584" t="s">
        <v>2</v>
      </c>
      <c r="C5" s="678">
        <v>3</v>
      </c>
      <c r="D5" s="742">
        <v>44</v>
      </c>
      <c r="E5" s="742">
        <v>26</v>
      </c>
      <c r="F5" s="302"/>
    </row>
    <row r="6" spans="1:6" ht="15.95" customHeight="1" thickBot="1">
      <c r="A6" s="302"/>
      <c r="B6" s="578" t="s">
        <v>3</v>
      </c>
      <c r="C6" s="679">
        <v>31</v>
      </c>
      <c r="D6" s="743">
        <v>12156</v>
      </c>
      <c r="E6" s="743">
        <v>6635.9</v>
      </c>
      <c r="F6" s="302"/>
    </row>
    <row r="7" spans="1:6" ht="15.95" customHeight="1" thickBot="1">
      <c r="A7" s="302"/>
      <c r="B7" s="584" t="s">
        <v>4</v>
      </c>
      <c r="C7" s="678">
        <v>17</v>
      </c>
      <c r="D7" s="742">
        <v>215.9</v>
      </c>
      <c r="E7" s="742">
        <v>215.46</v>
      </c>
      <c r="F7" s="302"/>
    </row>
    <row r="8" spans="1:6" ht="15.95" customHeight="1" thickBot="1">
      <c r="A8" s="302"/>
      <c r="B8" s="578" t="s">
        <v>5</v>
      </c>
      <c r="C8" s="679">
        <v>2</v>
      </c>
      <c r="D8" s="743">
        <v>25</v>
      </c>
      <c r="E8" s="743">
        <v>23</v>
      </c>
      <c r="F8" s="302"/>
    </row>
    <row r="9" spans="1:6" ht="15.95" customHeight="1" thickBot="1">
      <c r="A9" s="302"/>
      <c r="B9" s="584" t="s">
        <v>7</v>
      </c>
      <c r="C9" s="678">
        <v>6</v>
      </c>
      <c r="D9" s="742">
        <v>4662</v>
      </c>
      <c r="E9" s="742">
        <v>2588</v>
      </c>
      <c r="F9" s="302"/>
    </row>
    <row r="10" spans="1:6" ht="15.95" customHeight="1" thickBot="1">
      <c r="A10" s="302"/>
      <c r="B10" s="578" t="s">
        <v>8</v>
      </c>
      <c r="C10" s="679">
        <v>4</v>
      </c>
      <c r="D10" s="743">
        <v>650</v>
      </c>
      <c r="E10" s="743">
        <v>380</v>
      </c>
      <c r="F10" s="302"/>
    </row>
    <row r="11" spans="1:6" ht="15.95" customHeight="1" thickBot="1">
      <c r="A11" s="302"/>
      <c r="B11" s="584" t="s">
        <v>67</v>
      </c>
      <c r="C11" s="678">
        <v>18</v>
      </c>
      <c r="D11" s="742">
        <v>2132.19</v>
      </c>
      <c r="E11" s="742">
        <v>1707.1999999999998</v>
      </c>
      <c r="F11" s="302"/>
    </row>
    <row r="12" spans="1:6" ht="15.95" customHeight="1" thickBot="1">
      <c r="A12" s="302"/>
      <c r="B12" s="578" t="s">
        <v>6</v>
      </c>
      <c r="C12" s="679">
        <v>39</v>
      </c>
      <c r="D12" s="743">
        <v>11.81</v>
      </c>
      <c r="E12" s="743">
        <v>4.7649999999999997</v>
      </c>
      <c r="F12" s="302"/>
    </row>
    <row r="13" spans="1:6" ht="15.95" customHeight="1" thickBot="1">
      <c r="A13" s="302"/>
      <c r="B13" s="584" t="s">
        <v>9</v>
      </c>
      <c r="C13" s="678">
        <v>39</v>
      </c>
      <c r="D13" s="742">
        <v>4592.5</v>
      </c>
      <c r="E13" s="742">
        <v>3422</v>
      </c>
      <c r="F13" s="302"/>
    </row>
    <row r="14" spans="1:6" ht="15.95" customHeight="1" thickBot="1">
      <c r="A14" s="302"/>
      <c r="B14" s="578" t="s">
        <v>10</v>
      </c>
      <c r="C14" s="679">
        <v>34</v>
      </c>
      <c r="D14" s="743">
        <v>129.66</v>
      </c>
      <c r="E14" s="743">
        <v>121.8</v>
      </c>
      <c r="F14" s="302"/>
    </row>
    <row r="15" spans="1:6" ht="15.95" customHeight="1" thickBot="1">
      <c r="A15" s="302"/>
      <c r="B15" s="584" t="s">
        <v>11</v>
      </c>
      <c r="C15" s="678">
        <v>29</v>
      </c>
      <c r="D15" s="742">
        <v>429.84</v>
      </c>
      <c r="E15" s="742">
        <v>362.53999999999996</v>
      </c>
      <c r="F15" s="302"/>
    </row>
    <row r="16" spans="1:6" ht="15.95" customHeight="1" thickBot="1">
      <c r="A16" s="302"/>
      <c r="B16" s="578" t="s">
        <v>12</v>
      </c>
      <c r="C16" s="679">
        <v>13</v>
      </c>
      <c r="D16" s="743">
        <v>3548</v>
      </c>
      <c r="E16" s="743">
        <v>3186</v>
      </c>
      <c r="F16" s="302"/>
    </row>
    <row r="17" spans="1:6" ht="15.95" customHeight="1" thickBot="1">
      <c r="A17" s="302"/>
      <c r="B17" s="584" t="s">
        <v>13</v>
      </c>
      <c r="C17" s="678">
        <v>20</v>
      </c>
      <c r="D17" s="742">
        <v>332</v>
      </c>
      <c r="E17" s="742">
        <v>332</v>
      </c>
      <c r="F17" s="302"/>
    </row>
    <row r="18" spans="1:6" ht="15.95" customHeight="1" thickBot="1">
      <c r="A18" s="302"/>
      <c r="B18" s="578" t="s">
        <v>14</v>
      </c>
      <c r="C18" s="679">
        <v>26</v>
      </c>
      <c r="D18" s="743">
        <v>16263</v>
      </c>
      <c r="E18" s="743">
        <v>12031</v>
      </c>
      <c r="F18" s="302"/>
    </row>
    <row r="19" spans="1:6" ht="15.95" customHeight="1" thickBot="1">
      <c r="A19" s="302"/>
      <c r="B19" s="584" t="s">
        <v>15</v>
      </c>
      <c r="C19" s="678">
        <v>11</v>
      </c>
      <c r="D19" s="742">
        <v>22164</v>
      </c>
      <c r="E19" s="742">
        <v>16739</v>
      </c>
      <c r="F19" s="302"/>
    </row>
    <row r="20" spans="1:6" ht="15.95" customHeight="1" thickBot="1">
      <c r="A20" s="302"/>
      <c r="B20" s="578" t="s">
        <v>68</v>
      </c>
      <c r="C20" s="679">
        <v>5</v>
      </c>
      <c r="D20" s="743">
        <v>3025</v>
      </c>
      <c r="E20" s="743">
        <v>2495</v>
      </c>
      <c r="F20" s="302"/>
    </row>
    <row r="21" spans="1:6" ht="15.95" customHeight="1" thickBot="1">
      <c r="A21" s="302"/>
      <c r="B21" s="584" t="s">
        <v>16</v>
      </c>
      <c r="C21" s="678">
        <v>3</v>
      </c>
      <c r="D21" s="742">
        <v>5.9</v>
      </c>
      <c r="E21" s="742">
        <v>2.5</v>
      </c>
      <c r="F21" s="302"/>
    </row>
    <row r="22" spans="1:6" ht="15.95" customHeight="1" thickBot="1">
      <c r="A22" s="302"/>
      <c r="B22" s="578" t="s">
        <v>17</v>
      </c>
      <c r="C22" s="977">
        <v>0</v>
      </c>
      <c r="D22" s="977">
        <v>0</v>
      </c>
      <c r="E22" s="977">
        <v>0</v>
      </c>
      <c r="F22" s="302"/>
    </row>
    <row r="23" spans="1:6" ht="15.95" customHeight="1" thickBot="1">
      <c r="A23" s="302"/>
      <c r="B23" s="584" t="s">
        <v>18</v>
      </c>
      <c r="C23" s="678">
        <v>12</v>
      </c>
      <c r="D23" s="742">
        <v>14571.2</v>
      </c>
      <c r="E23" s="742">
        <v>7708.2</v>
      </c>
      <c r="F23" s="302"/>
    </row>
    <row r="24" spans="1:6" ht="15.95" customHeight="1" thickBot="1">
      <c r="A24" s="302"/>
      <c r="B24" s="578" t="s">
        <v>19</v>
      </c>
      <c r="C24" s="679">
        <v>6</v>
      </c>
      <c r="D24" s="743">
        <v>1291.3</v>
      </c>
      <c r="E24" s="743">
        <v>771.3</v>
      </c>
      <c r="F24" s="302"/>
    </row>
    <row r="25" spans="1:6" ht="15.95" customHeight="1" thickBot="1">
      <c r="A25" s="302"/>
      <c r="B25" s="584" t="s">
        <v>29</v>
      </c>
      <c r="C25" s="678">
        <v>5</v>
      </c>
      <c r="D25" s="742">
        <v>815</v>
      </c>
      <c r="E25" s="742">
        <v>514.52</v>
      </c>
      <c r="F25" s="302"/>
    </row>
    <row r="26" spans="1:6" ht="15.95" customHeight="1" thickBot="1">
      <c r="A26" s="302"/>
      <c r="B26" s="578" t="s">
        <v>69</v>
      </c>
      <c r="C26" s="679">
        <v>7</v>
      </c>
      <c r="D26" s="743">
        <v>1769</v>
      </c>
      <c r="E26" s="743">
        <v>1562</v>
      </c>
      <c r="F26" s="302"/>
    </row>
    <row r="27" spans="1:6" ht="15.95" customHeight="1" thickBot="1">
      <c r="A27" s="302"/>
      <c r="B27" s="584" t="s">
        <v>20</v>
      </c>
      <c r="C27" s="999">
        <v>0</v>
      </c>
      <c r="D27" s="999">
        <v>0</v>
      </c>
      <c r="E27" s="999">
        <v>0</v>
      </c>
      <c r="F27" s="302"/>
    </row>
    <row r="28" spans="1:6" ht="15.95" customHeight="1" thickBot="1">
      <c r="A28" s="302"/>
      <c r="B28" s="578" t="s">
        <v>21</v>
      </c>
      <c r="C28" s="679">
        <v>14</v>
      </c>
      <c r="D28" s="743">
        <v>1314.95</v>
      </c>
      <c r="E28" s="743">
        <v>957.1</v>
      </c>
      <c r="F28" s="302"/>
    </row>
    <row r="29" spans="1:6" ht="15.95" customHeight="1" thickBot="1">
      <c r="A29" s="302"/>
      <c r="B29" s="584" t="s">
        <v>22</v>
      </c>
      <c r="C29" s="678">
        <v>144</v>
      </c>
      <c r="D29" s="742">
        <v>9523</v>
      </c>
      <c r="E29" s="742">
        <v>8262.6</v>
      </c>
      <c r="F29" s="302"/>
    </row>
    <row r="30" spans="1:6" ht="15.95" customHeight="1" thickBot="1">
      <c r="A30" s="302"/>
      <c r="B30" s="578" t="s">
        <v>147</v>
      </c>
      <c r="C30" s="679">
        <v>23</v>
      </c>
      <c r="D30" s="743">
        <v>4033.81</v>
      </c>
      <c r="E30" s="743">
        <v>1989.28</v>
      </c>
      <c r="F30" s="302"/>
    </row>
    <row r="31" spans="1:6" ht="15.95" customHeight="1" thickBot="1">
      <c r="A31" s="302"/>
      <c r="B31" s="584" t="s">
        <v>23</v>
      </c>
      <c r="C31" s="678">
        <v>39</v>
      </c>
      <c r="D31" s="742">
        <v>9960</v>
      </c>
      <c r="E31" s="742">
        <v>8465</v>
      </c>
      <c r="F31" s="302"/>
    </row>
    <row r="32" spans="1:6" ht="15.95" customHeight="1" thickBot="1">
      <c r="A32" s="302"/>
      <c r="B32" s="578" t="s">
        <v>24</v>
      </c>
      <c r="C32" s="679">
        <v>54</v>
      </c>
      <c r="D32" s="743">
        <v>14545</v>
      </c>
      <c r="E32" s="743">
        <v>11538</v>
      </c>
      <c r="F32" s="302"/>
    </row>
    <row r="33" spans="1:6" ht="15.95" customHeight="1" thickBot="1">
      <c r="A33" s="302"/>
      <c r="B33" s="584" t="s">
        <v>25</v>
      </c>
      <c r="C33" s="999">
        <v>0</v>
      </c>
      <c r="D33" s="999">
        <v>0</v>
      </c>
      <c r="E33" s="999">
        <v>0</v>
      </c>
      <c r="F33" s="302"/>
    </row>
    <row r="34" spans="1:6" ht="15.95" customHeight="1" thickBot="1">
      <c r="A34" s="302"/>
      <c r="B34" s="578" t="s">
        <v>26</v>
      </c>
      <c r="C34" s="679">
        <v>13</v>
      </c>
      <c r="D34" s="743">
        <v>6912</v>
      </c>
      <c r="E34" s="743">
        <v>4393.7</v>
      </c>
      <c r="F34" s="302"/>
    </row>
    <row r="35" spans="1:6" ht="15.95" customHeight="1" thickBot="1">
      <c r="A35" s="302"/>
      <c r="B35" s="584" t="s">
        <v>27</v>
      </c>
      <c r="C35" s="999">
        <v>0</v>
      </c>
      <c r="D35" s="999">
        <v>0</v>
      </c>
      <c r="E35" s="999">
        <v>0</v>
      </c>
      <c r="F35" s="302"/>
    </row>
    <row r="36" spans="1:6" ht="15.95" customHeight="1" thickBot="1">
      <c r="A36" s="302"/>
      <c r="B36" s="578" t="s">
        <v>28</v>
      </c>
      <c r="C36" s="679">
        <v>82</v>
      </c>
      <c r="D36" s="743">
        <v>12.73</v>
      </c>
      <c r="E36" s="743">
        <v>12.48</v>
      </c>
      <c r="F36" s="302"/>
    </row>
    <row r="37" spans="1:6" ht="18" customHeight="1" thickBot="1">
      <c r="A37" s="302"/>
      <c r="B37" s="748" t="s">
        <v>298</v>
      </c>
      <c r="C37" s="749">
        <v>699</v>
      </c>
      <c r="D37" s="785">
        <v>135134.79</v>
      </c>
      <c r="E37" s="785">
        <v>96446.344999999987</v>
      </c>
      <c r="F37" s="302"/>
    </row>
    <row r="38" spans="1:6" ht="18.75" customHeight="1">
      <c r="A38" s="302"/>
      <c r="B38" s="1301" t="s">
        <v>359</v>
      </c>
      <c r="C38" s="1301"/>
      <c r="D38" s="1301"/>
      <c r="E38" s="1301"/>
      <c r="F38" s="379"/>
    </row>
    <row r="39" spans="1:6">
      <c r="A39" s="302"/>
      <c r="B39" s="380"/>
      <c r="C39" s="305"/>
      <c r="D39" s="305"/>
      <c r="E39" s="305"/>
      <c r="F39" s="302"/>
    </row>
    <row r="46" spans="1:6">
      <c r="B46" s="25"/>
    </row>
  </sheetData>
  <sheetProtection password="CF4C" sheet="1" objects="1" scenarios="1"/>
  <customSheetViews>
    <customSheetView guid="{E9B43C8C-734F-433D-AD37-344F9303B5CC}" showPageBreaks="1" showGridLines="0" showRuler="0">
      <pane ySplit="14.80952380952381" topLeftCell="A33"/>
      <selection activeCell="F39" sqref="F39"/>
      <pageMargins left="0.19685039370078741" right="0.19685039370078741" top="0.39370078740157483" bottom="0.39370078740157483" header="0.39370078740157483" footer="0.39370078740157483"/>
      <printOptions horizontalCentered="1"/>
      <pageSetup scale="85" orientation="landscape" r:id="rId1"/>
      <headerFooter alignWithMargins="0"/>
    </customSheetView>
    <customSheetView guid="{9BF398E0-33D8-4E64-94A2-9B7C822C8383}" showPageBreaks="1" showGridLines="0" printArea="1" showRuler="0">
      <pane ySplit="14.80952380952381" topLeftCell="A33"/>
      <pageMargins left="0.19685039370078741" right="0.19685039370078741" top="0.39370078740157483" bottom="0.39370078740157483" header="0.39370078740157483" footer="0.39370078740157483"/>
      <printOptions horizontalCentered="1"/>
      <pageSetup scale="85" orientation="landscape" r:id="rId2"/>
      <headerFooter alignWithMargins="0"/>
    </customSheetView>
    <customSheetView guid="{9E220BD5-A526-40BD-8239-3A0461590922}" showPageBreaks="1" showGridLines="0" printArea="1" showRuler="0" topLeftCell="A16">
      <selection activeCell="G39" sqref="G39"/>
      <pageMargins left="0.19685039370078741" right="0.19685039370078741" top="0.39370078740157483" bottom="0.39370078740157483" header="0.39370078740157483" footer="0.39370078740157483"/>
      <printOptions horizontalCentered="1"/>
      <pageSetup scale="85" orientation="landscape" r:id="rId3"/>
      <headerFooter alignWithMargins="0"/>
    </customSheetView>
  </customSheetViews>
  <mergeCells count="4">
    <mergeCell ref="B2:E2"/>
    <mergeCell ref="C3:E3"/>
    <mergeCell ref="B3:B4"/>
    <mergeCell ref="B38:E38"/>
  </mergeCells>
  <phoneticPr fontId="11" type="noConversion"/>
  <printOptions horizontalCentered="1"/>
  <pageMargins left="0.19685039370078741" right="0.19685039370078741" top="0.59055118110236227" bottom="0.39370078740157483" header="0.39370078740157483" footer="0.19685039370078741"/>
  <pageSetup paperSize="124" orientation="portrait" r:id="rId4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 enableFormatConditionsCalculation="0">
    <tabColor theme="3" tint="0.59999389629810485"/>
  </sheetPr>
  <dimension ref="A1:AL47"/>
  <sheetViews>
    <sheetView showZeros="0" workbookViewId="0"/>
  </sheetViews>
  <sheetFormatPr baseColWidth="10" defaultRowHeight="12.75"/>
  <cols>
    <col min="1" max="1" width="2.7109375" style="4" customWidth="1"/>
    <col min="2" max="2" width="26.7109375" style="4" customWidth="1"/>
    <col min="3" max="3" width="4.7109375" style="4" customWidth="1"/>
    <col min="4" max="4" width="9.7109375" style="60" customWidth="1"/>
    <col min="5" max="5" width="4.7109375" style="4" customWidth="1"/>
    <col min="6" max="6" width="9.7109375" style="60" customWidth="1"/>
    <col min="7" max="7" width="4.7109375" style="4" customWidth="1"/>
    <col min="8" max="8" width="9.7109375" style="60" customWidth="1"/>
    <col min="9" max="9" width="4.7109375" style="4" customWidth="1"/>
    <col min="10" max="10" width="9.7109375" style="60" customWidth="1"/>
    <col min="11" max="11" width="4.7109375" style="4" customWidth="1"/>
    <col min="12" max="12" width="9.7109375" style="60" customWidth="1"/>
    <col min="13" max="14" width="2.7109375" style="4" customWidth="1"/>
    <col min="15" max="15" width="26.7109375" style="4" customWidth="1"/>
    <col min="16" max="16" width="4.7109375" style="4" customWidth="1"/>
    <col min="17" max="17" width="9.7109375" style="4" customWidth="1"/>
    <col min="18" max="18" width="4.7109375" style="4" customWidth="1"/>
    <col min="19" max="19" width="9.7109375" style="60" customWidth="1"/>
    <col min="20" max="20" width="4.7109375" style="4" customWidth="1"/>
    <col min="21" max="21" width="9.7109375" style="4" customWidth="1"/>
    <col min="22" max="22" width="4.7109375" style="4" customWidth="1"/>
    <col min="23" max="23" width="9.7109375" style="4" customWidth="1"/>
    <col min="24" max="24" width="4.7109375" style="4" customWidth="1"/>
    <col min="25" max="25" width="9.7109375" style="60" customWidth="1"/>
    <col min="26" max="26" width="7.5703125" style="4" customWidth="1"/>
    <col min="27" max="27" width="12.28515625" style="4" customWidth="1"/>
    <col min="28" max="28" width="2.7109375" style="4" customWidth="1"/>
    <col min="29" max="16384" width="11.42578125" style="4"/>
  </cols>
  <sheetData>
    <row r="1" spans="1:30" s="6" customFormat="1" ht="18" thickBot="1">
      <c r="A1" s="300"/>
      <c r="B1" s="298"/>
      <c r="C1" s="299"/>
      <c r="D1" s="384"/>
      <c r="E1" s="299"/>
      <c r="F1" s="384"/>
      <c r="G1" s="299"/>
      <c r="H1" s="384"/>
      <c r="I1" s="299"/>
      <c r="J1" s="384"/>
      <c r="K1" s="299"/>
      <c r="L1" s="384"/>
      <c r="M1" s="300"/>
      <c r="N1" s="300"/>
      <c r="O1" s="300"/>
      <c r="P1" s="300"/>
      <c r="Q1" s="300"/>
      <c r="R1" s="299"/>
      <c r="S1" s="384"/>
      <c r="T1" s="300"/>
      <c r="U1" s="300"/>
      <c r="V1" s="300"/>
      <c r="W1" s="300"/>
      <c r="X1" s="299"/>
      <c r="Y1" s="384"/>
      <c r="Z1" s="300"/>
      <c r="AA1" s="300"/>
      <c r="AB1" s="300"/>
    </row>
    <row r="2" spans="1:30" ht="33.75" customHeight="1" thickBot="1">
      <c r="A2" s="302"/>
      <c r="B2" s="1305" t="s">
        <v>447</v>
      </c>
      <c r="C2" s="1306"/>
      <c r="D2" s="1306"/>
      <c r="E2" s="1306"/>
      <c r="F2" s="1306"/>
      <c r="G2" s="1306"/>
      <c r="H2" s="1306"/>
      <c r="I2" s="1306"/>
      <c r="J2" s="1306"/>
      <c r="K2" s="1306"/>
      <c r="L2" s="1307"/>
      <c r="M2" s="302"/>
      <c r="N2" s="302"/>
      <c r="O2" s="1305" t="s">
        <v>446</v>
      </c>
      <c r="P2" s="1306"/>
      <c r="Q2" s="1306"/>
      <c r="R2" s="1306"/>
      <c r="S2" s="1306"/>
      <c r="T2" s="1306"/>
      <c r="U2" s="1306"/>
      <c r="V2" s="1306"/>
      <c r="W2" s="1306"/>
      <c r="X2" s="1306"/>
      <c r="Y2" s="1306"/>
      <c r="Z2" s="1306"/>
      <c r="AA2" s="1307"/>
      <c r="AB2" s="385"/>
      <c r="AC2" s="250"/>
      <c r="AD2" s="250"/>
    </row>
    <row r="3" spans="1:30" ht="13.5" hidden="1" thickBot="1">
      <c r="A3" s="302"/>
      <c r="B3" s="1312" t="s">
        <v>363</v>
      </c>
      <c r="C3" s="1313"/>
      <c r="D3" s="1313"/>
      <c r="E3" s="1313"/>
      <c r="F3" s="1313"/>
      <c r="G3" s="1313"/>
      <c r="H3" s="1313"/>
      <c r="I3" s="1313"/>
      <c r="J3" s="1313"/>
      <c r="K3" s="1313"/>
      <c r="L3" s="1314"/>
      <c r="M3" s="302"/>
      <c r="N3" s="302"/>
      <c r="O3" s="1312" t="s">
        <v>363</v>
      </c>
      <c r="P3" s="1313"/>
      <c r="Q3" s="1313"/>
      <c r="R3" s="1313"/>
      <c r="S3" s="1313"/>
      <c r="T3" s="1313"/>
      <c r="U3" s="1313"/>
      <c r="V3" s="1313"/>
      <c r="W3" s="1313"/>
      <c r="X3" s="1313"/>
      <c r="Y3" s="1313"/>
      <c r="Z3" s="1313"/>
      <c r="AA3" s="1314"/>
      <c r="AB3" s="386"/>
      <c r="AC3" s="251"/>
      <c r="AD3" s="251"/>
    </row>
    <row r="4" spans="1:30" ht="45" customHeight="1" thickBot="1">
      <c r="A4" s="302"/>
      <c r="B4" s="1308" t="s">
        <v>72</v>
      </c>
      <c r="C4" s="1310" t="s">
        <v>98</v>
      </c>
      <c r="D4" s="1311"/>
      <c r="E4" s="1310" t="s">
        <v>99</v>
      </c>
      <c r="F4" s="1311"/>
      <c r="G4" s="1302" t="s">
        <v>100</v>
      </c>
      <c r="H4" s="1303"/>
      <c r="I4" s="1302" t="s">
        <v>101</v>
      </c>
      <c r="J4" s="1303"/>
      <c r="K4" s="1302" t="s">
        <v>102</v>
      </c>
      <c r="L4" s="1303"/>
      <c r="M4" s="306"/>
      <c r="N4" s="306"/>
      <c r="O4" s="1308" t="s">
        <v>72</v>
      </c>
      <c r="P4" s="1302" t="s">
        <v>103</v>
      </c>
      <c r="Q4" s="1303"/>
      <c r="R4" s="1302" t="s">
        <v>170</v>
      </c>
      <c r="S4" s="1303"/>
      <c r="T4" s="1302" t="s">
        <v>104</v>
      </c>
      <c r="U4" s="1303"/>
      <c r="V4" s="1302" t="s">
        <v>105</v>
      </c>
      <c r="W4" s="1303"/>
      <c r="X4" s="1302" t="s">
        <v>169</v>
      </c>
      <c r="Y4" s="1303"/>
      <c r="Z4" s="1302" t="s">
        <v>0</v>
      </c>
      <c r="AA4" s="1303"/>
      <c r="AB4" s="302"/>
    </row>
    <row r="5" spans="1:30" ht="21" customHeight="1" thickBot="1">
      <c r="A5" s="302"/>
      <c r="B5" s="1309"/>
      <c r="C5" s="750" t="s">
        <v>157</v>
      </c>
      <c r="D5" s="567" t="s">
        <v>48</v>
      </c>
      <c r="E5" s="750" t="s">
        <v>157</v>
      </c>
      <c r="F5" s="567" t="s">
        <v>48</v>
      </c>
      <c r="G5" s="750" t="s">
        <v>157</v>
      </c>
      <c r="H5" s="567" t="s">
        <v>48</v>
      </c>
      <c r="I5" s="750" t="s">
        <v>157</v>
      </c>
      <c r="J5" s="567" t="s">
        <v>48</v>
      </c>
      <c r="K5" s="750" t="s">
        <v>157</v>
      </c>
      <c r="L5" s="567" t="s">
        <v>48</v>
      </c>
      <c r="M5" s="306"/>
      <c r="N5" s="306"/>
      <c r="O5" s="1309"/>
      <c r="P5" s="750" t="s">
        <v>157</v>
      </c>
      <c r="Q5" s="567" t="s">
        <v>48</v>
      </c>
      <c r="R5" s="750" t="s">
        <v>157</v>
      </c>
      <c r="S5" s="567" t="s">
        <v>48</v>
      </c>
      <c r="T5" s="750" t="s">
        <v>157</v>
      </c>
      <c r="U5" s="567" t="s">
        <v>48</v>
      </c>
      <c r="V5" s="750" t="s">
        <v>157</v>
      </c>
      <c r="W5" s="567" t="s">
        <v>48</v>
      </c>
      <c r="X5" s="750" t="s">
        <v>157</v>
      </c>
      <c r="Y5" s="567" t="s">
        <v>48</v>
      </c>
      <c r="Z5" s="750" t="s">
        <v>157</v>
      </c>
      <c r="AA5" s="567" t="s">
        <v>48</v>
      </c>
      <c r="AB5" s="302"/>
    </row>
    <row r="6" spans="1:30" s="88" customFormat="1" ht="13.5" thickBot="1">
      <c r="A6" s="321"/>
      <c r="B6" s="589" t="s">
        <v>2</v>
      </c>
      <c r="C6" s="590"/>
      <c r="D6" s="742"/>
      <c r="E6" s="590"/>
      <c r="F6" s="742"/>
      <c r="G6" s="590">
        <v>3</v>
      </c>
      <c r="H6" s="742">
        <v>26</v>
      </c>
      <c r="I6" s="590"/>
      <c r="J6" s="742"/>
      <c r="K6" s="590"/>
      <c r="L6" s="742"/>
      <c r="M6" s="491"/>
      <c r="N6" s="491"/>
      <c r="O6" s="589" t="s">
        <v>2</v>
      </c>
      <c r="P6" s="590"/>
      <c r="Q6" s="742"/>
      <c r="R6" s="590"/>
      <c r="S6" s="742"/>
      <c r="T6" s="590"/>
      <c r="U6" s="742"/>
      <c r="V6" s="590"/>
      <c r="W6" s="742"/>
      <c r="X6" s="590"/>
      <c r="Y6" s="742"/>
      <c r="Z6" s="757">
        <v>3</v>
      </c>
      <c r="AA6" s="755">
        <v>26</v>
      </c>
      <c r="AB6" s="321"/>
    </row>
    <row r="7" spans="1:30" s="88" customFormat="1" ht="13.5" thickBot="1">
      <c r="A7" s="321"/>
      <c r="B7" s="587" t="s">
        <v>3</v>
      </c>
      <c r="C7" s="588"/>
      <c r="D7" s="743"/>
      <c r="E7" s="588"/>
      <c r="F7" s="743"/>
      <c r="G7" s="588">
        <v>7</v>
      </c>
      <c r="H7" s="743">
        <v>1237.3</v>
      </c>
      <c r="I7" s="588"/>
      <c r="J7" s="743"/>
      <c r="K7" s="588">
        <v>17</v>
      </c>
      <c r="L7" s="743">
        <v>5286.3</v>
      </c>
      <c r="M7" s="491"/>
      <c r="N7" s="491"/>
      <c r="O7" s="587" t="s">
        <v>3</v>
      </c>
      <c r="P7" s="588"/>
      <c r="Q7" s="743"/>
      <c r="R7" s="588"/>
      <c r="S7" s="743"/>
      <c r="T7" s="588"/>
      <c r="U7" s="743"/>
      <c r="V7" s="588">
        <v>1</v>
      </c>
      <c r="W7" s="743">
        <v>85.9</v>
      </c>
      <c r="X7" s="588">
        <v>6</v>
      </c>
      <c r="Y7" s="743">
        <v>26.4</v>
      </c>
      <c r="Z7" s="757">
        <v>31</v>
      </c>
      <c r="AA7" s="755">
        <v>6635.9</v>
      </c>
      <c r="AB7" s="321"/>
    </row>
    <row r="8" spans="1:30" s="88" customFormat="1" ht="13.5" customHeight="1" thickBot="1">
      <c r="A8" s="321"/>
      <c r="B8" s="589" t="s">
        <v>4</v>
      </c>
      <c r="C8" s="590"/>
      <c r="D8" s="742"/>
      <c r="E8" s="590"/>
      <c r="F8" s="742"/>
      <c r="G8" s="590"/>
      <c r="H8" s="742"/>
      <c r="I8" s="590"/>
      <c r="J8" s="742"/>
      <c r="K8" s="590">
        <v>1</v>
      </c>
      <c r="L8" s="742">
        <v>5</v>
      </c>
      <c r="M8" s="491"/>
      <c r="N8" s="491"/>
      <c r="O8" s="589" t="s">
        <v>4</v>
      </c>
      <c r="P8" s="590"/>
      <c r="Q8" s="742"/>
      <c r="R8" s="590"/>
      <c r="S8" s="742"/>
      <c r="T8" s="590">
        <v>16</v>
      </c>
      <c r="U8" s="742">
        <v>210.46</v>
      </c>
      <c r="V8" s="590"/>
      <c r="W8" s="742"/>
      <c r="X8" s="590"/>
      <c r="Y8" s="742"/>
      <c r="Z8" s="757">
        <v>17</v>
      </c>
      <c r="AA8" s="755">
        <v>215.46</v>
      </c>
      <c r="AB8" s="321"/>
    </row>
    <row r="9" spans="1:30" s="88" customFormat="1" ht="13.5" thickBot="1">
      <c r="A9" s="321"/>
      <c r="B9" s="587" t="s">
        <v>5</v>
      </c>
      <c r="C9" s="588"/>
      <c r="D9" s="743"/>
      <c r="E9" s="588"/>
      <c r="F9" s="743"/>
      <c r="G9" s="588">
        <v>2</v>
      </c>
      <c r="H9" s="743">
        <v>23</v>
      </c>
      <c r="I9" s="588"/>
      <c r="J9" s="743"/>
      <c r="K9" s="588"/>
      <c r="L9" s="743"/>
      <c r="M9" s="491"/>
      <c r="N9" s="491"/>
      <c r="O9" s="587" t="s">
        <v>5</v>
      </c>
      <c r="P9" s="588"/>
      <c r="Q9" s="743"/>
      <c r="R9" s="588"/>
      <c r="S9" s="743"/>
      <c r="T9" s="588"/>
      <c r="U9" s="743"/>
      <c r="V9" s="588"/>
      <c r="W9" s="743"/>
      <c r="X9" s="588"/>
      <c r="Y9" s="743"/>
      <c r="Z9" s="757">
        <v>2</v>
      </c>
      <c r="AA9" s="755">
        <v>23</v>
      </c>
      <c r="AB9" s="321"/>
    </row>
    <row r="10" spans="1:30" s="88" customFormat="1" ht="13.5" thickBot="1">
      <c r="A10" s="321"/>
      <c r="B10" s="589" t="s">
        <v>7</v>
      </c>
      <c r="C10" s="590"/>
      <c r="D10" s="742"/>
      <c r="E10" s="590"/>
      <c r="F10" s="742"/>
      <c r="G10" s="590">
        <v>4</v>
      </c>
      <c r="H10" s="742">
        <v>1728</v>
      </c>
      <c r="I10" s="590">
        <v>2</v>
      </c>
      <c r="J10" s="742">
        <v>860</v>
      </c>
      <c r="K10" s="590"/>
      <c r="L10" s="742"/>
      <c r="M10" s="491"/>
      <c r="N10" s="491"/>
      <c r="O10" s="589" t="s">
        <v>7</v>
      </c>
      <c r="P10" s="590"/>
      <c r="Q10" s="742"/>
      <c r="R10" s="590"/>
      <c r="S10" s="742"/>
      <c r="T10" s="590"/>
      <c r="U10" s="742"/>
      <c r="V10" s="590"/>
      <c r="W10" s="742"/>
      <c r="X10" s="590"/>
      <c r="Y10" s="742"/>
      <c r="Z10" s="757">
        <v>6</v>
      </c>
      <c r="AA10" s="755">
        <v>2588</v>
      </c>
      <c r="AB10" s="321"/>
    </row>
    <row r="11" spans="1:30" s="88" customFormat="1" ht="13.5" thickBot="1">
      <c r="A11" s="321"/>
      <c r="B11" s="587" t="s">
        <v>8</v>
      </c>
      <c r="C11" s="588">
        <v>1</v>
      </c>
      <c r="D11" s="743">
        <v>70</v>
      </c>
      <c r="E11" s="588"/>
      <c r="F11" s="743"/>
      <c r="G11" s="588"/>
      <c r="H11" s="743"/>
      <c r="I11" s="588">
        <v>2</v>
      </c>
      <c r="J11" s="743">
        <v>250</v>
      </c>
      <c r="K11" s="588"/>
      <c r="L11" s="743"/>
      <c r="M11" s="491"/>
      <c r="N11" s="491"/>
      <c r="O11" s="587" t="s">
        <v>8</v>
      </c>
      <c r="P11" s="588"/>
      <c r="Q11" s="743"/>
      <c r="R11" s="588"/>
      <c r="S11" s="743"/>
      <c r="T11" s="588"/>
      <c r="U11" s="743"/>
      <c r="V11" s="588">
        <v>1</v>
      </c>
      <c r="W11" s="743">
        <v>60</v>
      </c>
      <c r="X11" s="588"/>
      <c r="Y11" s="743"/>
      <c r="Z11" s="757">
        <v>4</v>
      </c>
      <c r="AA11" s="755">
        <v>380</v>
      </c>
      <c r="AB11" s="321"/>
    </row>
    <row r="12" spans="1:30" s="88" customFormat="1" ht="12.75" customHeight="1" thickBot="1">
      <c r="A12" s="321"/>
      <c r="B12" s="589" t="s">
        <v>67</v>
      </c>
      <c r="C12" s="590"/>
      <c r="D12" s="742"/>
      <c r="E12" s="590"/>
      <c r="F12" s="742"/>
      <c r="G12" s="590">
        <v>6</v>
      </c>
      <c r="H12" s="742">
        <v>1606</v>
      </c>
      <c r="I12" s="590"/>
      <c r="J12" s="742"/>
      <c r="K12" s="590">
        <v>4</v>
      </c>
      <c r="L12" s="742">
        <v>99.6</v>
      </c>
      <c r="M12" s="491"/>
      <c r="N12" s="491"/>
      <c r="O12" s="589" t="s">
        <v>67</v>
      </c>
      <c r="P12" s="590"/>
      <c r="Q12" s="742"/>
      <c r="R12" s="590"/>
      <c r="S12" s="742"/>
      <c r="T12" s="590">
        <v>8</v>
      </c>
      <c r="U12" s="742">
        <v>1.6</v>
      </c>
      <c r="V12" s="590"/>
      <c r="W12" s="742"/>
      <c r="X12" s="590"/>
      <c r="Y12" s="742"/>
      <c r="Z12" s="757">
        <v>18</v>
      </c>
      <c r="AA12" s="755">
        <v>1707.1999999999998</v>
      </c>
      <c r="AB12" s="321"/>
    </row>
    <row r="13" spans="1:30" s="88" customFormat="1" ht="13.5" thickBot="1">
      <c r="A13" s="321"/>
      <c r="B13" s="587" t="s">
        <v>6</v>
      </c>
      <c r="C13" s="588">
        <v>1</v>
      </c>
      <c r="D13" s="977">
        <v>1.4999999999999999E-2</v>
      </c>
      <c r="E13" s="588"/>
      <c r="F13" s="743"/>
      <c r="G13" s="588"/>
      <c r="H13" s="743"/>
      <c r="I13" s="588"/>
      <c r="J13" s="743"/>
      <c r="K13" s="588"/>
      <c r="L13" s="743"/>
      <c r="M13" s="491"/>
      <c r="N13" s="491"/>
      <c r="O13" s="587" t="s">
        <v>6</v>
      </c>
      <c r="P13" s="588"/>
      <c r="Q13" s="743"/>
      <c r="R13" s="588">
        <v>14</v>
      </c>
      <c r="S13" s="743">
        <v>0.62</v>
      </c>
      <c r="T13" s="588">
        <v>24</v>
      </c>
      <c r="U13" s="743">
        <v>4.13</v>
      </c>
      <c r="V13" s="588"/>
      <c r="W13" s="743"/>
      <c r="X13" s="588"/>
      <c r="Y13" s="743"/>
      <c r="Z13" s="757">
        <v>39</v>
      </c>
      <c r="AA13" s="755">
        <v>4.7649999999999997</v>
      </c>
      <c r="AB13" s="321"/>
    </row>
    <row r="14" spans="1:30" s="88" customFormat="1" ht="13.5" thickBot="1">
      <c r="A14" s="321"/>
      <c r="B14" s="589" t="s">
        <v>9</v>
      </c>
      <c r="C14" s="590"/>
      <c r="D14" s="742"/>
      <c r="E14" s="590">
        <v>10</v>
      </c>
      <c r="F14" s="742">
        <v>1080</v>
      </c>
      <c r="G14" s="590">
        <v>3</v>
      </c>
      <c r="H14" s="742">
        <v>295</v>
      </c>
      <c r="I14" s="590"/>
      <c r="J14" s="742"/>
      <c r="K14" s="590">
        <v>11</v>
      </c>
      <c r="L14" s="742">
        <v>784</v>
      </c>
      <c r="M14" s="491"/>
      <c r="N14" s="491"/>
      <c r="O14" s="589" t="s">
        <v>9</v>
      </c>
      <c r="P14" s="590">
        <v>1</v>
      </c>
      <c r="Q14" s="742">
        <v>458</v>
      </c>
      <c r="R14" s="590"/>
      <c r="S14" s="742"/>
      <c r="T14" s="590">
        <v>11</v>
      </c>
      <c r="U14" s="742">
        <v>560</v>
      </c>
      <c r="V14" s="590">
        <v>2</v>
      </c>
      <c r="W14" s="742">
        <v>200</v>
      </c>
      <c r="X14" s="590">
        <v>1</v>
      </c>
      <c r="Y14" s="742">
        <v>45</v>
      </c>
      <c r="Z14" s="757">
        <v>39</v>
      </c>
      <c r="AA14" s="755">
        <v>3422</v>
      </c>
      <c r="AB14" s="321"/>
    </row>
    <row r="15" spans="1:30" s="88" customFormat="1" ht="13.5" thickBot="1">
      <c r="A15" s="321"/>
      <c r="B15" s="587" t="s">
        <v>10</v>
      </c>
      <c r="C15" s="588"/>
      <c r="D15" s="743"/>
      <c r="E15" s="588"/>
      <c r="F15" s="743"/>
      <c r="G15" s="588">
        <v>1</v>
      </c>
      <c r="H15" s="743">
        <v>100</v>
      </c>
      <c r="I15" s="588"/>
      <c r="J15" s="743"/>
      <c r="K15" s="588">
        <v>2</v>
      </c>
      <c r="L15" s="743">
        <v>9.3000000000000007</v>
      </c>
      <c r="M15" s="491"/>
      <c r="N15" s="491"/>
      <c r="O15" s="587" t="s">
        <v>10</v>
      </c>
      <c r="P15" s="588"/>
      <c r="Q15" s="743"/>
      <c r="R15" s="588"/>
      <c r="S15" s="743"/>
      <c r="T15" s="588">
        <v>31</v>
      </c>
      <c r="U15" s="743">
        <v>12.5</v>
      </c>
      <c r="V15" s="588"/>
      <c r="W15" s="743"/>
      <c r="X15" s="588"/>
      <c r="Y15" s="743"/>
      <c r="Z15" s="757">
        <v>34</v>
      </c>
      <c r="AA15" s="755">
        <v>121.8</v>
      </c>
      <c r="AB15" s="321"/>
    </row>
    <row r="16" spans="1:30" s="88" customFormat="1" ht="13.5" thickBot="1">
      <c r="A16" s="321"/>
      <c r="B16" s="589" t="s">
        <v>11</v>
      </c>
      <c r="C16" s="590">
        <v>8</v>
      </c>
      <c r="D16" s="742">
        <v>27.44</v>
      </c>
      <c r="E16" s="590"/>
      <c r="F16" s="742"/>
      <c r="G16" s="590">
        <v>4</v>
      </c>
      <c r="H16" s="742">
        <v>325</v>
      </c>
      <c r="I16" s="590"/>
      <c r="J16" s="742"/>
      <c r="K16" s="590"/>
      <c r="L16" s="742"/>
      <c r="M16" s="491"/>
      <c r="N16" s="491"/>
      <c r="O16" s="589" t="s">
        <v>11</v>
      </c>
      <c r="P16" s="590">
        <v>4</v>
      </c>
      <c r="Q16" s="742">
        <v>2.4</v>
      </c>
      <c r="R16" s="590"/>
      <c r="S16" s="742"/>
      <c r="T16" s="590">
        <v>13</v>
      </c>
      <c r="U16" s="742">
        <v>7.7</v>
      </c>
      <c r="V16" s="590"/>
      <c r="W16" s="742"/>
      <c r="X16" s="590"/>
      <c r="Y16" s="742"/>
      <c r="Z16" s="757">
        <v>29</v>
      </c>
      <c r="AA16" s="755">
        <v>362.53999999999996</v>
      </c>
      <c r="AB16" s="321"/>
    </row>
    <row r="17" spans="1:28" s="88" customFormat="1" ht="13.5" thickBot="1">
      <c r="A17" s="321"/>
      <c r="B17" s="587" t="s">
        <v>12</v>
      </c>
      <c r="C17" s="588"/>
      <c r="D17" s="743"/>
      <c r="E17" s="588"/>
      <c r="F17" s="743"/>
      <c r="G17" s="588">
        <v>9</v>
      </c>
      <c r="H17" s="743">
        <v>3051</v>
      </c>
      <c r="I17" s="588">
        <v>1</v>
      </c>
      <c r="J17" s="743">
        <v>25</v>
      </c>
      <c r="K17" s="588">
        <v>1</v>
      </c>
      <c r="L17" s="743">
        <v>45</v>
      </c>
      <c r="M17" s="491"/>
      <c r="N17" s="491"/>
      <c r="O17" s="587" t="s">
        <v>12</v>
      </c>
      <c r="P17" s="588">
        <v>1</v>
      </c>
      <c r="Q17" s="743">
        <v>40</v>
      </c>
      <c r="R17" s="588">
        <v>1</v>
      </c>
      <c r="S17" s="743">
        <v>25</v>
      </c>
      <c r="T17" s="588"/>
      <c r="U17" s="743"/>
      <c r="V17" s="588"/>
      <c r="W17" s="743"/>
      <c r="X17" s="588"/>
      <c r="Y17" s="743"/>
      <c r="Z17" s="757">
        <v>13</v>
      </c>
      <c r="AA17" s="755">
        <v>3186</v>
      </c>
      <c r="AB17" s="321"/>
    </row>
    <row r="18" spans="1:28" s="88" customFormat="1" ht="13.5" thickBot="1">
      <c r="A18" s="321"/>
      <c r="B18" s="589" t="s">
        <v>13</v>
      </c>
      <c r="C18" s="590"/>
      <c r="D18" s="742"/>
      <c r="E18" s="590"/>
      <c r="F18" s="742"/>
      <c r="G18" s="590">
        <v>1</v>
      </c>
      <c r="H18" s="742">
        <v>50</v>
      </c>
      <c r="I18" s="590">
        <v>17</v>
      </c>
      <c r="J18" s="742">
        <v>152</v>
      </c>
      <c r="K18" s="590"/>
      <c r="L18" s="742"/>
      <c r="M18" s="491"/>
      <c r="N18" s="491"/>
      <c r="O18" s="589" t="s">
        <v>13</v>
      </c>
      <c r="P18" s="590"/>
      <c r="Q18" s="742"/>
      <c r="R18" s="590"/>
      <c r="S18" s="742"/>
      <c r="T18" s="590">
        <v>1</v>
      </c>
      <c r="U18" s="742">
        <v>80</v>
      </c>
      <c r="V18" s="590">
        <v>1</v>
      </c>
      <c r="W18" s="742">
        <v>50</v>
      </c>
      <c r="X18" s="590"/>
      <c r="Y18" s="742"/>
      <c r="Z18" s="757">
        <v>20</v>
      </c>
      <c r="AA18" s="755">
        <v>332</v>
      </c>
      <c r="AB18" s="321"/>
    </row>
    <row r="19" spans="1:28" s="88" customFormat="1" ht="13.5" thickBot="1">
      <c r="A19" s="321"/>
      <c r="B19" s="587" t="s">
        <v>14</v>
      </c>
      <c r="C19" s="588"/>
      <c r="D19" s="743"/>
      <c r="E19" s="588"/>
      <c r="F19" s="743"/>
      <c r="G19" s="588">
        <v>21</v>
      </c>
      <c r="H19" s="743">
        <v>10973</v>
      </c>
      <c r="I19" s="588"/>
      <c r="J19" s="743"/>
      <c r="K19" s="588">
        <v>4</v>
      </c>
      <c r="L19" s="743">
        <v>58</v>
      </c>
      <c r="M19" s="491"/>
      <c r="N19" s="491"/>
      <c r="O19" s="587" t="s">
        <v>14</v>
      </c>
      <c r="P19" s="588"/>
      <c r="Q19" s="743"/>
      <c r="R19" s="588"/>
      <c r="S19" s="743"/>
      <c r="T19" s="588"/>
      <c r="U19" s="743"/>
      <c r="V19" s="588">
        <v>1</v>
      </c>
      <c r="W19" s="743">
        <v>1000</v>
      </c>
      <c r="X19" s="588"/>
      <c r="Y19" s="743"/>
      <c r="Z19" s="757">
        <v>26</v>
      </c>
      <c r="AA19" s="755">
        <v>12031</v>
      </c>
      <c r="AB19" s="321"/>
    </row>
    <row r="20" spans="1:28" s="88" customFormat="1" ht="13.5" thickBot="1">
      <c r="A20" s="321"/>
      <c r="B20" s="589" t="s">
        <v>15</v>
      </c>
      <c r="C20" s="590"/>
      <c r="D20" s="742"/>
      <c r="E20" s="590">
        <v>1</v>
      </c>
      <c r="F20" s="742">
        <v>20</v>
      </c>
      <c r="G20" s="590">
        <v>6</v>
      </c>
      <c r="H20" s="742">
        <v>15539</v>
      </c>
      <c r="I20" s="590">
        <v>1</v>
      </c>
      <c r="J20" s="742">
        <v>60</v>
      </c>
      <c r="K20" s="590">
        <v>1</v>
      </c>
      <c r="L20" s="742">
        <v>450</v>
      </c>
      <c r="M20" s="491"/>
      <c r="N20" s="491"/>
      <c r="O20" s="589" t="s">
        <v>15</v>
      </c>
      <c r="P20" s="590"/>
      <c r="Q20" s="742"/>
      <c r="R20" s="590"/>
      <c r="S20" s="742"/>
      <c r="T20" s="590"/>
      <c r="U20" s="742"/>
      <c r="V20" s="590">
        <v>2</v>
      </c>
      <c r="W20" s="742">
        <v>670</v>
      </c>
      <c r="X20" s="590"/>
      <c r="Y20" s="742"/>
      <c r="Z20" s="757">
        <v>11</v>
      </c>
      <c r="AA20" s="755">
        <v>16739</v>
      </c>
      <c r="AB20" s="321"/>
    </row>
    <row r="21" spans="1:28" s="88" customFormat="1" ht="12.75" customHeight="1" thickBot="1">
      <c r="A21" s="321"/>
      <c r="B21" s="587" t="s">
        <v>68</v>
      </c>
      <c r="C21" s="588"/>
      <c r="D21" s="743"/>
      <c r="E21" s="588"/>
      <c r="F21" s="743"/>
      <c r="G21" s="588">
        <v>4</v>
      </c>
      <c r="H21" s="743">
        <v>2365</v>
      </c>
      <c r="I21" s="588"/>
      <c r="J21" s="743"/>
      <c r="K21" s="588">
        <v>1</v>
      </c>
      <c r="L21" s="743">
        <v>130</v>
      </c>
      <c r="M21" s="491"/>
      <c r="N21" s="491"/>
      <c r="O21" s="587" t="s">
        <v>68</v>
      </c>
      <c r="P21" s="588"/>
      <c r="Q21" s="743"/>
      <c r="R21" s="588"/>
      <c r="S21" s="743"/>
      <c r="T21" s="588"/>
      <c r="U21" s="743"/>
      <c r="V21" s="588"/>
      <c r="W21" s="743"/>
      <c r="X21" s="588"/>
      <c r="Y21" s="743"/>
      <c r="Z21" s="757">
        <v>5</v>
      </c>
      <c r="AA21" s="755">
        <v>2495</v>
      </c>
      <c r="AB21" s="321"/>
    </row>
    <row r="22" spans="1:28" s="88" customFormat="1" ht="13.5" thickBot="1">
      <c r="A22" s="321"/>
      <c r="B22" s="589" t="s">
        <v>16</v>
      </c>
      <c r="C22" s="590"/>
      <c r="D22" s="742"/>
      <c r="E22" s="590"/>
      <c r="F22" s="742"/>
      <c r="G22" s="590"/>
      <c r="H22" s="742"/>
      <c r="I22" s="590">
        <v>3</v>
      </c>
      <c r="J22" s="742">
        <v>2.5</v>
      </c>
      <c r="K22" s="590"/>
      <c r="L22" s="742"/>
      <c r="M22" s="491"/>
      <c r="N22" s="491"/>
      <c r="O22" s="589" t="s">
        <v>16</v>
      </c>
      <c r="P22" s="590"/>
      <c r="Q22" s="742"/>
      <c r="R22" s="590"/>
      <c r="S22" s="742"/>
      <c r="T22" s="590"/>
      <c r="U22" s="742"/>
      <c r="V22" s="590"/>
      <c r="W22" s="742"/>
      <c r="X22" s="590"/>
      <c r="Y22" s="742"/>
      <c r="Z22" s="757">
        <v>3</v>
      </c>
      <c r="AA22" s="755">
        <v>2.5</v>
      </c>
      <c r="AB22" s="321"/>
    </row>
    <row r="23" spans="1:28" s="88" customFormat="1" ht="13.5" thickBot="1">
      <c r="A23" s="321"/>
      <c r="B23" s="587" t="s">
        <v>17</v>
      </c>
      <c r="C23" s="588"/>
      <c r="D23" s="743"/>
      <c r="E23" s="588"/>
      <c r="F23" s="743"/>
      <c r="G23" s="588"/>
      <c r="H23" s="743"/>
      <c r="I23" s="588"/>
      <c r="J23" s="743"/>
      <c r="K23" s="588"/>
      <c r="L23" s="743"/>
      <c r="M23" s="491"/>
      <c r="N23" s="491"/>
      <c r="O23" s="587" t="s">
        <v>17</v>
      </c>
      <c r="P23" s="588"/>
      <c r="Q23" s="743"/>
      <c r="R23" s="588"/>
      <c r="S23" s="743"/>
      <c r="T23" s="588"/>
      <c r="U23" s="743"/>
      <c r="V23" s="588"/>
      <c r="W23" s="743"/>
      <c r="X23" s="588"/>
      <c r="Y23" s="743"/>
      <c r="Z23" s="757">
        <v>0</v>
      </c>
      <c r="AA23" s="755">
        <v>0</v>
      </c>
      <c r="AB23" s="321"/>
    </row>
    <row r="24" spans="1:28" s="88" customFormat="1" ht="13.5" thickBot="1">
      <c r="A24" s="321"/>
      <c r="B24" s="589" t="s">
        <v>18</v>
      </c>
      <c r="C24" s="590"/>
      <c r="D24" s="742"/>
      <c r="E24" s="590"/>
      <c r="F24" s="742"/>
      <c r="G24" s="590">
        <v>7</v>
      </c>
      <c r="H24" s="742">
        <v>1002</v>
      </c>
      <c r="I24" s="590"/>
      <c r="J24" s="742"/>
      <c r="K24" s="590">
        <v>2</v>
      </c>
      <c r="L24" s="742">
        <v>6694</v>
      </c>
      <c r="M24" s="491"/>
      <c r="N24" s="491"/>
      <c r="O24" s="589" t="s">
        <v>18</v>
      </c>
      <c r="P24" s="590"/>
      <c r="Q24" s="742"/>
      <c r="R24" s="590"/>
      <c r="S24" s="742"/>
      <c r="T24" s="590">
        <v>3</v>
      </c>
      <c r="U24" s="742">
        <v>12.2</v>
      </c>
      <c r="V24" s="590"/>
      <c r="W24" s="742"/>
      <c r="X24" s="590"/>
      <c r="Y24" s="742"/>
      <c r="Z24" s="757">
        <v>12</v>
      </c>
      <c r="AA24" s="755">
        <v>7708.2</v>
      </c>
      <c r="AB24" s="321"/>
    </row>
    <row r="25" spans="1:28" s="88" customFormat="1" ht="13.5" thickBot="1">
      <c r="A25" s="321"/>
      <c r="B25" s="587" t="s">
        <v>19</v>
      </c>
      <c r="C25" s="588"/>
      <c r="D25" s="743"/>
      <c r="E25" s="588"/>
      <c r="F25" s="743"/>
      <c r="G25" s="588">
        <v>3</v>
      </c>
      <c r="H25" s="743">
        <v>161.30000000000001</v>
      </c>
      <c r="I25" s="588"/>
      <c r="J25" s="743"/>
      <c r="K25" s="588">
        <v>1</v>
      </c>
      <c r="L25" s="743">
        <v>160</v>
      </c>
      <c r="M25" s="491"/>
      <c r="N25" s="491"/>
      <c r="O25" s="587" t="s">
        <v>19</v>
      </c>
      <c r="P25" s="588"/>
      <c r="Q25" s="743"/>
      <c r="R25" s="588"/>
      <c r="S25" s="743"/>
      <c r="T25" s="588"/>
      <c r="U25" s="743"/>
      <c r="V25" s="588">
        <v>2</v>
      </c>
      <c r="W25" s="743">
        <v>450</v>
      </c>
      <c r="X25" s="588"/>
      <c r="Y25" s="743"/>
      <c r="Z25" s="757">
        <v>6</v>
      </c>
      <c r="AA25" s="755">
        <v>771.3</v>
      </c>
      <c r="AB25" s="321"/>
    </row>
    <row r="26" spans="1:28" s="88" customFormat="1" ht="13.5" thickBot="1">
      <c r="A26" s="321"/>
      <c r="B26" s="589" t="s">
        <v>29</v>
      </c>
      <c r="C26" s="590">
        <v>1</v>
      </c>
      <c r="D26" s="742">
        <v>83.52</v>
      </c>
      <c r="E26" s="590"/>
      <c r="F26" s="742"/>
      <c r="G26" s="590">
        <v>1</v>
      </c>
      <c r="H26" s="742">
        <v>100</v>
      </c>
      <c r="I26" s="590"/>
      <c r="J26" s="742"/>
      <c r="K26" s="590"/>
      <c r="L26" s="742"/>
      <c r="M26" s="491"/>
      <c r="N26" s="491"/>
      <c r="O26" s="589" t="s">
        <v>29</v>
      </c>
      <c r="P26" s="590"/>
      <c r="Q26" s="742"/>
      <c r="R26" s="590"/>
      <c r="S26" s="742"/>
      <c r="T26" s="590">
        <v>2</v>
      </c>
      <c r="U26" s="742">
        <v>241</v>
      </c>
      <c r="V26" s="590"/>
      <c r="W26" s="742"/>
      <c r="X26" s="590">
        <v>1</v>
      </c>
      <c r="Y26" s="742">
        <v>90</v>
      </c>
      <c r="Z26" s="757">
        <v>5</v>
      </c>
      <c r="AA26" s="755">
        <v>514.52</v>
      </c>
      <c r="AB26" s="321"/>
    </row>
    <row r="27" spans="1:28" s="88" customFormat="1" ht="13.5" thickBot="1">
      <c r="A27" s="321"/>
      <c r="B27" s="587" t="s">
        <v>69</v>
      </c>
      <c r="C27" s="588"/>
      <c r="D27" s="743"/>
      <c r="E27" s="588"/>
      <c r="F27" s="743"/>
      <c r="G27" s="588">
        <v>1</v>
      </c>
      <c r="H27" s="743">
        <v>1350</v>
      </c>
      <c r="I27" s="588">
        <v>3</v>
      </c>
      <c r="J27" s="743">
        <v>91</v>
      </c>
      <c r="K27" s="588">
        <v>3</v>
      </c>
      <c r="L27" s="743">
        <v>121</v>
      </c>
      <c r="M27" s="491"/>
      <c r="N27" s="491"/>
      <c r="O27" s="587" t="s">
        <v>69</v>
      </c>
      <c r="P27" s="588"/>
      <c r="Q27" s="743"/>
      <c r="R27" s="588"/>
      <c r="S27" s="743"/>
      <c r="T27" s="588"/>
      <c r="U27" s="743"/>
      <c r="V27" s="588"/>
      <c r="W27" s="743"/>
      <c r="X27" s="588"/>
      <c r="Y27" s="743"/>
      <c r="Z27" s="757">
        <v>7</v>
      </c>
      <c r="AA27" s="755">
        <v>1562</v>
      </c>
      <c r="AB27" s="321"/>
    </row>
    <row r="28" spans="1:28" s="88" customFormat="1" ht="13.5" thickBot="1">
      <c r="A28" s="321"/>
      <c r="B28" s="589" t="s">
        <v>20</v>
      </c>
      <c r="C28" s="590"/>
      <c r="D28" s="742"/>
      <c r="E28" s="590"/>
      <c r="F28" s="742"/>
      <c r="G28" s="590"/>
      <c r="H28" s="742"/>
      <c r="I28" s="590"/>
      <c r="J28" s="742"/>
      <c r="K28" s="590"/>
      <c r="L28" s="742"/>
      <c r="M28" s="491"/>
      <c r="N28" s="491"/>
      <c r="O28" s="589" t="s">
        <v>20</v>
      </c>
      <c r="P28" s="590"/>
      <c r="Q28" s="742"/>
      <c r="R28" s="590"/>
      <c r="S28" s="742"/>
      <c r="T28" s="590"/>
      <c r="U28" s="742"/>
      <c r="V28" s="590"/>
      <c r="W28" s="742"/>
      <c r="X28" s="590"/>
      <c r="Y28" s="742"/>
      <c r="Z28" s="757">
        <v>0</v>
      </c>
      <c r="AA28" s="755">
        <v>0</v>
      </c>
      <c r="AB28" s="321"/>
    </row>
    <row r="29" spans="1:28" s="88" customFormat="1" ht="13.5" thickBot="1">
      <c r="A29" s="321"/>
      <c r="B29" s="587" t="s">
        <v>21</v>
      </c>
      <c r="C29" s="588">
        <v>1</v>
      </c>
      <c r="D29" s="743">
        <v>28</v>
      </c>
      <c r="E29" s="588"/>
      <c r="F29" s="743"/>
      <c r="G29" s="588">
        <v>4</v>
      </c>
      <c r="H29" s="743">
        <v>835</v>
      </c>
      <c r="I29" s="588">
        <v>2</v>
      </c>
      <c r="J29" s="743">
        <v>20</v>
      </c>
      <c r="K29" s="588">
        <v>4</v>
      </c>
      <c r="L29" s="743">
        <v>69</v>
      </c>
      <c r="M29" s="491"/>
      <c r="N29" s="491"/>
      <c r="O29" s="587" t="s">
        <v>21</v>
      </c>
      <c r="P29" s="588"/>
      <c r="Q29" s="743"/>
      <c r="R29" s="588"/>
      <c r="S29" s="743"/>
      <c r="T29" s="588">
        <v>3</v>
      </c>
      <c r="U29" s="743">
        <v>5.0999999999999996</v>
      </c>
      <c r="V29" s="588"/>
      <c r="W29" s="743"/>
      <c r="X29" s="588"/>
      <c r="Y29" s="743"/>
      <c r="Z29" s="757">
        <v>14</v>
      </c>
      <c r="AA29" s="755">
        <v>957.1</v>
      </c>
      <c r="AB29" s="321"/>
    </row>
    <row r="30" spans="1:28" s="88" customFormat="1" ht="13.5" thickBot="1">
      <c r="A30" s="321"/>
      <c r="B30" s="589" t="s">
        <v>22</v>
      </c>
      <c r="C30" s="590"/>
      <c r="D30" s="742"/>
      <c r="E30" s="590"/>
      <c r="F30" s="742"/>
      <c r="G30" s="590">
        <v>30</v>
      </c>
      <c r="H30" s="742">
        <v>3445</v>
      </c>
      <c r="I30" s="590">
        <v>109</v>
      </c>
      <c r="J30" s="742">
        <v>3139.6</v>
      </c>
      <c r="K30" s="590"/>
      <c r="L30" s="742"/>
      <c r="M30" s="491"/>
      <c r="N30" s="491"/>
      <c r="O30" s="589" t="s">
        <v>22</v>
      </c>
      <c r="P30" s="590"/>
      <c r="Q30" s="742"/>
      <c r="R30" s="590"/>
      <c r="S30" s="742"/>
      <c r="T30" s="590"/>
      <c r="U30" s="742"/>
      <c r="V30" s="590">
        <v>5</v>
      </c>
      <c r="W30" s="742">
        <v>1678</v>
      </c>
      <c r="X30" s="590"/>
      <c r="Y30" s="742"/>
      <c r="Z30" s="757">
        <v>144</v>
      </c>
      <c r="AA30" s="755">
        <v>8262.6</v>
      </c>
      <c r="AB30" s="321"/>
    </row>
    <row r="31" spans="1:28" s="88" customFormat="1" ht="13.5" thickBot="1">
      <c r="A31" s="321"/>
      <c r="B31" s="587" t="s">
        <v>30</v>
      </c>
      <c r="C31" s="588"/>
      <c r="D31" s="743"/>
      <c r="E31" s="588"/>
      <c r="F31" s="743"/>
      <c r="G31" s="588">
        <v>23</v>
      </c>
      <c r="H31" s="743">
        <v>1989.28</v>
      </c>
      <c r="I31" s="588"/>
      <c r="J31" s="743"/>
      <c r="K31" s="588"/>
      <c r="L31" s="743"/>
      <c r="M31" s="491"/>
      <c r="N31" s="491"/>
      <c r="O31" s="587" t="s">
        <v>30</v>
      </c>
      <c r="P31" s="588"/>
      <c r="Q31" s="743"/>
      <c r="R31" s="588"/>
      <c r="S31" s="743"/>
      <c r="T31" s="588"/>
      <c r="U31" s="743"/>
      <c r="V31" s="588"/>
      <c r="W31" s="743"/>
      <c r="X31" s="588"/>
      <c r="Y31" s="743"/>
      <c r="Z31" s="757">
        <v>23</v>
      </c>
      <c r="AA31" s="755">
        <v>1989.28</v>
      </c>
      <c r="AB31" s="321"/>
    </row>
    <row r="32" spans="1:28" s="88" customFormat="1" ht="13.5" thickBot="1">
      <c r="A32" s="321"/>
      <c r="B32" s="589" t="s">
        <v>23</v>
      </c>
      <c r="C32" s="590">
        <v>5</v>
      </c>
      <c r="D32" s="742">
        <v>60</v>
      </c>
      <c r="E32" s="590"/>
      <c r="F32" s="742"/>
      <c r="G32" s="590">
        <v>29</v>
      </c>
      <c r="H32" s="742">
        <v>8000</v>
      </c>
      <c r="I32" s="590">
        <v>4</v>
      </c>
      <c r="J32" s="742">
        <v>395</v>
      </c>
      <c r="K32" s="590"/>
      <c r="L32" s="742"/>
      <c r="M32" s="491"/>
      <c r="N32" s="491"/>
      <c r="O32" s="589" t="s">
        <v>23</v>
      </c>
      <c r="P32" s="590">
        <v>1</v>
      </c>
      <c r="Q32" s="742">
        <v>10</v>
      </c>
      <c r="R32" s="590"/>
      <c r="S32" s="742"/>
      <c r="T32" s="590"/>
      <c r="U32" s="742"/>
      <c r="V32" s="590"/>
      <c r="W32" s="742"/>
      <c r="X32" s="590"/>
      <c r="Y32" s="742"/>
      <c r="Z32" s="757">
        <v>39</v>
      </c>
      <c r="AA32" s="755">
        <v>8465</v>
      </c>
      <c r="AB32" s="321"/>
    </row>
    <row r="33" spans="1:38" s="88" customFormat="1" ht="13.5" thickBot="1">
      <c r="A33" s="321"/>
      <c r="B33" s="587" t="s">
        <v>24</v>
      </c>
      <c r="C33" s="588"/>
      <c r="D33" s="743"/>
      <c r="E33" s="588"/>
      <c r="F33" s="743"/>
      <c r="G33" s="588">
        <v>29</v>
      </c>
      <c r="H33" s="743">
        <v>10139</v>
      </c>
      <c r="I33" s="588">
        <v>14</v>
      </c>
      <c r="J33" s="743">
        <v>163</v>
      </c>
      <c r="K33" s="588">
        <v>9</v>
      </c>
      <c r="L33" s="743">
        <v>1225</v>
      </c>
      <c r="M33" s="491"/>
      <c r="N33" s="491"/>
      <c r="O33" s="587" t="s">
        <v>24</v>
      </c>
      <c r="P33" s="588"/>
      <c r="Q33" s="743"/>
      <c r="R33" s="588"/>
      <c r="S33" s="743"/>
      <c r="T33" s="588">
        <v>2</v>
      </c>
      <c r="U33" s="743">
        <v>11</v>
      </c>
      <c r="V33" s="588"/>
      <c r="W33" s="743"/>
      <c r="X33" s="588"/>
      <c r="Y33" s="743"/>
      <c r="Z33" s="757">
        <v>54</v>
      </c>
      <c r="AA33" s="755">
        <v>11538</v>
      </c>
      <c r="AB33" s="321"/>
    </row>
    <row r="34" spans="1:38" s="88" customFormat="1" ht="13.5" thickBot="1">
      <c r="A34" s="321"/>
      <c r="B34" s="589" t="s">
        <v>25</v>
      </c>
      <c r="C34" s="590"/>
      <c r="D34" s="742"/>
      <c r="E34" s="590"/>
      <c r="F34" s="742"/>
      <c r="G34" s="590"/>
      <c r="H34" s="742"/>
      <c r="I34" s="590"/>
      <c r="J34" s="742"/>
      <c r="K34" s="590"/>
      <c r="L34" s="742"/>
      <c r="M34" s="491"/>
      <c r="N34" s="491"/>
      <c r="O34" s="589" t="s">
        <v>25</v>
      </c>
      <c r="P34" s="590"/>
      <c r="Q34" s="742"/>
      <c r="R34" s="590"/>
      <c r="S34" s="742"/>
      <c r="T34" s="590"/>
      <c r="U34" s="742"/>
      <c r="V34" s="590"/>
      <c r="W34" s="742"/>
      <c r="X34" s="590"/>
      <c r="Y34" s="742"/>
      <c r="Z34" s="757">
        <v>0</v>
      </c>
      <c r="AA34" s="755">
        <v>0</v>
      </c>
      <c r="AB34" s="321"/>
    </row>
    <row r="35" spans="1:38" s="88" customFormat="1" ht="15.75" customHeight="1" thickBot="1">
      <c r="A35" s="321"/>
      <c r="B35" s="587" t="s">
        <v>26</v>
      </c>
      <c r="C35" s="588">
        <v>2</v>
      </c>
      <c r="D35" s="743">
        <v>200</v>
      </c>
      <c r="E35" s="588"/>
      <c r="F35" s="743"/>
      <c r="G35" s="588">
        <v>8</v>
      </c>
      <c r="H35" s="743">
        <v>4135.2</v>
      </c>
      <c r="I35" s="588"/>
      <c r="J35" s="743"/>
      <c r="K35" s="588">
        <v>3</v>
      </c>
      <c r="L35" s="743">
        <v>58.5</v>
      </c>
      <c r="M35" s="491"/>
      <c r="N35" s="491"/>
      <c r="O35" s="587" t="s">
        <v>26</v>
      </c>
      <c r="P35" s="588"/>
      <c r="Q35" s="743"/>
      <c r="R35" s="588"/>
      <c r="S35" s="743"/>
      <c r="T35" s="588"/>
      <c r="U35" s="743"/>
      <c r="V35" s="588"/>
      <c r="W35" s="743"/>
      <c r="X35" s="588"/>
      <c r="Y35" s="743"/>
      <c r="Z35" s="757">
        <v>13</v>
      </c>
      <c r="AA35" s="755">
        <v>4393.7</v>
      </c>
      <c r="AB35" s="321"/>
    </row>
    <row r="36" spans="1:38" s="88" customFormat="1" ht="13.5" thickBot="1">
      <c r="A36" s="321"/>
      <c r="B36" s="589" t="s">
        <v>27</v>
      </c>
      <c r="C36" s="590"/>
      <c r="D36" s="742"/>
      <c r="E36" s="590"/>
      <c r="F36" s="742"/>
      <c r="G36" s="590"/>
      <c r="H36" s="742"/>
      <c r="I36" s="590"/>
      <c r="J36" s="742"/>
      <c r="K36" s="590"/>
      <c r="L36" s="742"/>
      <c r="M36" s="491"/>
      <c r="N36" s="491"/>
      <c r="O36" s="589" t="s">
        <v>27</v>
      </c>
      <c r="P36" s="590"/>
      <c r="Q36" s="742"/>
      <c r="R36" s="590"/>
      <c r="S36" s="742"/>
      <c r="T36" s="590"/>
      <c r="U36" s="742"/>
      <c r="V36" s="590"/>
      <c r="W36" s="742"/>
      <c r="X36" s="590"/>
      <c r="Y36" s="742"/>
      <c r="Z36" s="757">
        <v>0</v>
      </c>
      <c r="AA36" s="755">
        <v>0</v>
      </c>
      <c r="AB36" s="321"/>
    </row>
    <row r="37" spans="1:38" s="88" customFormat="1" ht="13.5" thickBot="1">
      <c r="A37" s="321"/>
      <c r="B37" s="587" t="s">
        <v>28</v>
      </c>
      <c r="C37" s="588"/>
      <c r="D37" s="743"/>
      <c r="E37" s="588"/>
      <c r="F37" s="743"/>
      <c r="G37" s="588"/>
      <c r="H37" s="743"/>
      <c r="I37" s="588"/>
      <c r="J37" s="743"/>
      <c r="K37" s="588"/>
      <c r="L37" s="743"/>
      <c r="M37" s="491"/>
      <c r="N37" s="491"/>
      <c r="O37" s="587" t="s">
        <v>28</v>
      </c>
      <c r="P37" s="588">
        <v>3</v>
      </c>
      <c r="Q37" s="977">
        <v>0.24</v>
      </c>
      <c r="R37" s="588"/>
      <c r="S37" s="743"/>
      <c r="T37" s="588">
        <v>79</v>
      </c>
      <c r="U37" s="743">
        <v>12.24</v>
      </c>
      <c r="V37" s="588"/>
      <c r="W37" s="743"/>
      <c r="X37" s="588"/>
      <c r="Y37" s="743"/>
      <c r="Z37" s="757">
        <v>82</v>
      </c>
      <c r="AA37" s="755">
        <v>12.48</v>
      </c>
      <c r="AB37" s="321"/>
    </row>
    <row r="38" spans="1:38" ht="18" customHeight="1" thickBot="1">
      <c r="A38" s="302"/>
      <c r="B38" s="753" t="s">
        <v>240</v>
      </c>
      <c r="C38" s="754">
        <v>19</v>
      </c>
      <c r="D38" s="755">
        <v>468.97500000000002</v>
      </c>
      <c r="E38" s="754">
        <v>11</v>
      </c>
      <c r="F38" s="755">
        <v>1100</v>
      </c>
      <c r="G38" s="754">
        <v>206</v>
      </c>
      <c r="H38" s="755">
        <v>68475.08</v>
      </c>
      <c r="I38" s="754">
        <v>158</v>
      </c>
      <c r="J38" s="755">
        <v>5158.1000000000004</v>
      </c>
      <c r="K38" s="754">
        <v>64</v>
      </c>
      <c r="L38" s="755">
        <v>15194.7</v>
      </c>
      <c r="M38" s="485"/>
      <c r="N38" s="485"/>
      <c r="O38" s="753" t="s">
        <v>240</v>
      </c>
      <c r="P38" s="754">
        <v>10</v>
      </c>
      <c r="Q38" s="755">
        <v>510.64</v>
      </c>
      <c r="R38" s="754">
        <v>15</v>
      </c>
      <c r="S38" s="755">
        <v>25.62</v>
      </c>
      <c r="T38" s="754">
        <v>193</v>
      </c>
      <c r="U38" s="755">
        <v>1157.93</v>
      </c>
      <c r="V38" s="754">
        <v>15</v>
      </c>
      <c r="W38" s="755">
        <v>4193.8999999999996</v>
      </c>
      <c r="X38" s="754">
        <v>8</v>
      </c>
      <c r="Y38" s="755">
        <v>161.4</v>
      </c>
      <c r="Z38" s="756">
        <v>699</v>
      </c>
      <c r="AA38" s="755">
        <v>96446.344999999987</v>
      </c>
      <c r="AB38" s="302"/>
    </row>
    <row r="39" spans="1:38" ht="18" customHeight="1">
      <c r="A39" s="302"/>
      <c r="B39" s="1304" t="s">
        <v>361</v>
      </c>
      <c r="C39" s="1304"/>
      <c r="D39" s="1304"/>
      <c r="E39" s="1304"/>
      <c r="F39" s="1304"/>
      <c r="G39" s="1304"/>
      <c r="H39" s="1304"/>
      <c r="I39" s="1304"/>
      <c r="J39" s="1304"/>
      <c r="K39" s="1304"/>
      <c r="L39" s="1304"/>
      <c r="M39" s="302"/>
      <c r="N39" s="302"/>
      <c r="O39" s="1315" t="s">
        <v>361</v>
      </c>
      <c r="P39" s="1315"/>
      <c r="Q39" s="1315"/>
      <c r="R39" s="1315"/>
      <c r="S39" s="1315"/>
      <c r="T39" s="1315"/>
      <c r="U39" s="1315"/>
      <c r="V39" s="1315"/>
      <c r="W39" s="1315"/>
      <c r="X39" s="1315"/>
      <c r="Y39" s="1315"/>
      <c r="Z39" s="1315"/>
      <c r="AA39" s="1315"/>
      <c r="AB39" s="387"/>
      <c r="AC39" s="252"/>
      <c r="AD39" s="252"/>
      <c r="AE39" s="252"/>
      <c r="AF39" s="252"/>
      <c r="AG39" s="252"/>
      <c r="AH39" s="252"/>
      <c r="AI39" s="252"/>
      <c r="AJ39" s="252"/>
      <c r="AK39" s="252"/>
      <c r="AL39" s="252"/>
    </row>
    <row r="40" spans="1:38" ht="12" customHeight="1">
      <c r="A40" s="302"/>
      <c r="B40" s="380"/>
      <c r="C40" s="305"/>
      <c r="D40" s="388"/>
      <c r="E40" s="305"/>
      <c r="F40" s="388"/>
      <c r="G40" s="305"/>
      <c r="H40" s="388"/>
      <c r="I40" s="389"/>
      <c r="J40" s="388"/>
      <c r="K40" s="305"/>
      <c r="L40" s="388"/>
      <c r="M40" s="302"/>
      <c r="N40" s="302"/>
      <c r="O40" s="302"/>
      <c r="P40" s="302"/>
      <c r="Q40" s="302"/>
      <c r="R40" s="305"/>
      <c r="S40" s="388"/>
      <c r="T40" s="302"/>
      <c r="U40" s="302"/>
      <c r="V40" s="302"/>
      <c r="W40" s="302"/>
      <c r="X40" s="305"/>
      <c r="Y40" s="388"/>
      <c r="Z40" s="302"/>
      <c r="AA40" s="302"/>
      <c r="AB40" s="302"/>
    </row>
    <row r="47" spans="1:38">
      <c r="B47" s="25"/>
    </row>
  </sheetData>
  <sheetProtection password="CF4C" sheet="1" objects="1" scenarios="1"/>
  <customSheetViews>
    <customSheetView guid="{E9B43C8C-734F-433D-AD37-344F9303B5CC}" showPageBreaks="1" showGridLines="0" showRuler="0" topLeftCell="Q1">
      <pane xSplit="9.2125000000000004" ySplit="8" topLeftCell="P35" activePane="bottomLeft"/>
      <selection pane="bottomLeft" activeCell="H37" sqref="H37"/>
      <pageMargins left="0.19685039370078741" right="0.19685039370078741" top="0.39370078740157483" bottom="0.39370078740157483" header="0.39370078740157483" footer="0.39370078740157483"/>
      <printOptions horizontalCentered="1"/>
      <pageSetup scale="80" orientation="landscape" r:id="rId1"/>
      <headerFooter alignWithMargins="0"/>
    </customSheetView>
    <customSheetView guid="{9BF398E0-33D8-4E64-94A2-9B7C822C8383}" showPageBreaks="1" showGridLines="0" printArea="1" showRuler="0">
      <pane xSplit="6" ySplit="16" topLeftCell="I31" activePane="topRight"/>
      <selection pane="topRight" activeCell="I7" sqref="I7"/>
      <pageMargins left="0.19685039370078741" right="0.19685039370078741" top="0.78740157480314965" bottom="0.78740157480314965" header="0.59055118110236227" footer="0.59055118110236227"/>
      <printOptions horizontalCentered="1"/>
      <pageSetup scale="75" orientation="landscape" r:id="rId2"/>
      <headerFooter alignWithMargins="0"/>
    </customSheetView>
    <customSheetView guid="{9E220BD5-A526-40BD-8239-3A0461590922}" showPageBreaks="1" showGridLines="0" showRuler="0" topLeftCell="C13">
      <selection activeCell="S40" sqref="S40"/>
      <pageMargins left="0.19685039370078741" right="0.19685039370078741" top="0.39370078740157483" bottom="0.39370078740157483" header="0.39370078740157483" footer="0.39370078740157483"/>
      <printOptions horizontalCentered="1"/>
      <pageSetup scale="76" orientation="landscape" r:id="rId3"/>
      <headerFooter alignWithMargins="0"/>
    </customSheetView>
  </customSheetViews>
  <mergeCells count="19">
    <mergeCell ref="O39:AA39"/>
    <mergeCell ref="O2:AA2"/>
    <mergeCell ref="P4:Q4"/>
    <mergeCell ref="T4:U4"/>
    <mergeCell ref="V4:W4"/>
    <mergeCell ref="Z4:AA4"/>
    <mergeCell ref="O4:O5"/>
    <mergeCell ref="X4:Y4"/>
    <mergeCell ref="R4:S4"/>
    <mergeCell ref="O3:AA3"/>
    <mergeCell ref="I4:J4"/>
    <mergeCell ref="B39:L39"/>
    <mergeCell ref="K4:L4"/>
    <mergeCell ref="B2:L2"/>
    <mergeCell ref="B4:B5"/>
    <mergeCell ref="C4:D4"/>
    <mergeCell ref="E4:F4"/>
    <mergeCell ref="G4:H4"/>
    <mergeCell ref="B3:L3"/>
  </mergeCells>
  <phoneticPr fontId="11" type="noConversion"/>
  <printOptions horizontalCentered="1"/>
  <pageMargins left="0.19685039370078741" right="0.19685039370078741" top="0.39370078740157483" bottom="0.39370078740157483" header="0.39370078740157483" footer="0.39370078740157483"/>
  <pageSetup paperSize="124" scale="95" fitToWidth="2" fitToHeight="2" orientation="landscape" r:id="rId4"/>
  <headerFooter alignWithMargins="0"/>
  <colBreaks count="1" manualBreakCount="1">
    <brk id="13" max="1048575" man="1"/>
  </col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tabColor theme="4" tint="-0.249977111117893"/>
  </sheetPr>
  <dimension ref="A1:G17"/>
  <sheetViews>
    <sheetView workbookViewId="0">
      <selection activeCell="I9" sqref="I9"/>
    </sheetView>
  </sheetViews>
  <sheetFormatPr baseColWidth="10" defaultRowHeight="12.75"/>
  <cols>
    <col min="1" max="1" width="6.85546875" customWidth="1"/>
    <col min="2" max="7" width="19.85546875" customWidth="1"/>
  </cols>
  <sheetData>
    <row r="1" spans="2:7" ht="13.5" thickBot="1"/>
    <row r="2" spans="2:7" ht="34.5" customHeight="1" thickTop="1">
      <c r="B2" s="1316" t="s">
        <v>505</v>
      </c>
      <c r="C2" s="1317"/>
      <c r="D2" s="1317"/>
      <c r="E2" s="1317"/>
      <c r="F2" s="1317"/>
      <c r="G2" s="1318"/>
    </row>
    <row r="3" spans="2:7" ht="30" customHeight="1">
      <c r="B3" s="934"/>
      <c r="C3" s="221"/>
      <c r="D3" s="221"/>
      <c r="E3" s="221"/>
      <c r="F3" s="221"/>
      <c r="G3" s="935"/>
    </row>
    <row r="4" spans="2:7" ht="30" customHeight="1">
      <c r="B4" s="934"/>
      <c r="C4" s="221"/>
      <c r="D4" s="221"/>
      <c r="E4" s="221"/>
      <c r="F4" s="221"/>
      <c r="G4" s="935"/>
    </row>
    <row r="5" spans="2:7" ht="30" customHeight="1">
      <c r="B5" s="934"/>
      <c r="C5" s="221"/>
      <c r="D5" s="221"/>
      <c r="E5" s="221"/>
      <c r="F5" s="221"/>
      <c r="G5" s="935"/>
    </row>
    <row r="6" spans="2:7" ht="30" customHeight="1">
      <c r="B6" s="934"/>
      <c r="C6" s="221"/>
      <c r="D6" s="221"/>
      <c r="E6" s="221"/>
      <c r="F6" s="221"/>
      <c r="G6" s="935"/>
    </row>
    <row r="7" spans="2:7" ht="30" customHeight="1">
      <c r="B7" s="934"/>
      <c r="C7" s="221"/>
      <c r="D7" s="221"/>
      <c r="E7" s="221"/>
      <c r="F7" s="221"/>
      <c r="G7" s="935"/>
    </row>
    <row r="8" spans="2:7" ht="30" customHeight="1">
      <c r="B8" s="934"/>
      <c r="C8" s="221"/>
      <c r="D8" s="221"/>
      <c r="E8" s="221"/>
      <c r="F8" s="221"/>
      <c r="G8" s="935"/>
    </row>
    <row r="9" spans="2:7" ht="30" customHeight="1">
      <c r="B9" s="934"/>
      <c r="C9" s="221"/>
      <c r="D9" s="221"/>
      <c r="E9" s="221"/>
      <c r="F9" s="221"/>
      <c r="G9" s="935"/>
    </row>
    <row r="10" spans="2:7" ht="30" customHeight="1">
      <c r="B10" s="934"/>
      <c r="C10" s="221"/>
      <c r="D10" s="221"/>
      <c r="E10" s="221"/>
      <c r="F10" s="221"/>
      <c r="G10" s="935"/>
    </row>
    <row r="11" spans="2:7" ht="30" customHeight="1">
      <c r="B11" s="934"/>
      <c r="C11" s="221"/>
      <c r="D11" s="221"/>
      <c r="E11" s="221"/>
      <c r="F11" s="221"/>
      <c r="G11" s="935"/>
    </row>
    <row r="12" spans="2:7" ht="30" customHeight="1">
      <c r="B12" s="934"/>
      <c r="C12" s="221"/>
      <c r="D12" s="221"/>
      <c r="E12" s="221"/>
      <c r="F12" s="221"/>
      <c r="G12" s="935"/>
    </row>
    <row r="13" spans="2:7" ht="30" customHeight="1">
      <c r="B13" s="934"/>
      <c r="C13" s="221"/>
      <c r="D13" s="221"/>
      <c r="E13" s="221"/>
      <c r="F13" s="221"/>
      <c r="G13" s="935"/>
    </row>
    <row r="14" spans="2:7" ht="30" customHeight="1">
      <c r="B14" s="934"/>
      <c r="C14" s="221"/>
      <c r="D14" s="221"/>
      <c r="E14" s="221"/>
      <c r="F14" s="221"/>
      <c r="G14" s="935"/>
    </row>
    <row r="15" spans="2:7" ht="30" customHeight="1">
      <c r="B15" s="934"/>
      <c r="C15" s="221"/>
      <c r="D15" s="221"/>
      <c r="E15" s="221"/>
      <c r="F15" s="221"/>
      <c r="G15" s="935"/>
    </row>
    <row r="16" spans="2:7" ht="30" customHeight="1" thickBot="1">
      <c r="B16" s="936"/>
      <c r="C16" s="937"/>
      <c r="D16" s="937"/>
      <c r="E16" s="937"/>
      <c r="F16" s="937"/>
      <c r="G16" s="938"/>
    </row>
    <row r="17" spans="1:7" ht="13.5" customHeight="1" thickTop="1">
      <c r="A17" s="933"/>
      <c r="B17" s="933" t="s">
        <v>361</v>
      </c>
      <c r="C17" s="933"/>
      <c r="D17" s="933"/>
      <c r="E17" s="933"/>
      <c r="F17" s="933"/>
      <c r="G17" s="933"/>
    </row>
  </sheetData>
  <sheetProtection password="CF4C" sheet="1" objects="1" scenarios="1"/>
  <sortState ref="B2:D11">
    <sortCondition descending="1" ref="C3:C12"/>
  </sortState>
  <mergeCells count="1">
    <mergeCell ref="B2:G2"/>
  </mergeCells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 enableFormatConditionsCalculation="0">
    <tabColor theme="3" tint="0.59999389629810485"/>
  </sheetPr>
  <dimension ref="A1:G27"/>
  <sheetViews>
    <sheetView workbookViewId="0"/>
  </sheetViews>
  <sheetFormatPr baseColWidth="10" defaultRowHeight="12.75"/>
  <cols>
    <col min="1" max="1" width="1.85546875" style="4" customWidth="1"/>
    <col min="2" max="2" width="10.7109375" style="4" customWidth="1"/>
    <col min="3" max="3" width="16.7109375" style="4" customWidth="1"/>
    <col min="4" max="4" width="17" style="4" customWidth="1"/>
    <col min="5" max="5" width="13.7109375" style="4" customWidth="1"/>
    <col min="6" max="6" width="1.7109375" style="4" customWidth="1"/>
    <col min="7" max="16384" width="11.42578125" style="4"/>
  </cols>
  <sheetData>
    <row r="1" spans="1:6" s="6" customFormat="1" ht="12" customHeight="1" thickBot="1">
      <c r="A1" s="300"/>
      <c r="B1" s="298"/>
      <c r="C1" s="299"/>
      <c r="D1" s="299"/>
      <c r="E1" s="299"/>
      <c r="F1" s="300"/>
    </row>
    <row r="2" spans="1:6" ht="36" customHeight="1" thickBot="1">
      <c r="A2" s="302"/>
      <c r="B2" s="1286" t="s">
        <v>544</v>
      </c>
      <c r="C2" s="1287"/>
      <c r="D2" s="1287"/>
      <c r="E2" s="1288"/>
      <c r="F2" s="302"/>
    </row>
    <row r="3" spans="1:6" ht="51" customHeight="1" thickBot="1">
      <c r="A3" s="302"/>
      <c r="B3" s="758" t="s">
        <v>77</v>
      </c>
      <c r="C3" s="758" t="s">
        <v>149</v>
      </c>
      <c r="D3" s="758" t="s">
        <v>150</v>
      </c>
      <c r="E3" s="758" t="s">
        <v>483</v>
      </c>
      <c r="F3" s="302"/>
    </row>
    <row r="4" spans="1:6" ht="15" customHeight="1" thickBot="1">
      <c r="A4" s="302"/>
      <c r="B4" s="585">
        <v>1991</v>
      </c>
      <c r="C4" s="698">
        <v>240075</v>
      </c>
      <c r="D4" s="698">
        <v>202900</v>
      </c>
      <c r="E4" s="642">
        <v>84.5</v>
      </c>
      <c r="F4" s="302"/>
    </row>
    <row r="5" spans="1:6" ht="15" customHeight="1" thickBot="1">
      <c r="A5" s="302"/>
      <c r="B5" s="586">
        <v>1992</v>
      </c>
      <c r="C5" s="699">
        <v>247580</v>
      </c>
      <c r="D5" s="699">
        <v>229400</v>
      </c>
      <c r="E5" s="643">
        <v>92.7</v>
      </c>
      <c r="F5" s="302"/>
    </row>
    <row r="6" spans="1:6" ht="15" customHeight="1" thickBot="1">
      <c r="A6" s="302"/>
      <c r="B6" s="585">
        <v>1993</v>
      </c>
      <c r="C6" s="698">
        <v>249692</v>
      </c>
      <c r="D6" s="698">
        <v>237149</v>
      </c>
      <c r="E6" s="642">
        <v>95</v>
      </c>
      <c r="F6" s="302"/>
    </row>
    <row r="7" spans="1:6" ht="15" customHeight="1" thickBot="1">
      <c r="A7" s="302"/>
      <c r="B7" s="586">
        <v>1994</v>
      </c>
      <c r="C7" s="699">
        <v>261290</v>
      </c>
      <c r="D7" s="699">
        <v>250840</v>
      </c>
      <c r="E7" s="643">
        <v>96</v>
      </c>
      <c r="F7" s="302"/>
    </row>
    <row r="8" spans="1:6" ht="15" customHeight="1" thickBot="1">
      <c r="A8" s="302"/>
      <c r="B8" s="585">
        <v>1995</v>
      </c>
      <c r="C8" s="698">
        <v>272404</v>
      </c>
      <c r="D8" s="698">
        <v>256265</v>
      </c>
      <c r="E8" s="642">
        <v>94.1</v>
      </c>
      <c r="F8" s="302"/>
    </row>
    <row r="9" spans="1:6" ht="15" customHeight="1" thickBot="1">
      <c r="A9" s="302"/>
      <c r="B9" s="586">
        <v>1996</v>
      </c>
      <c r="C9" s="699">
        <v>277137</v>
      </c>
      <c r="D9" s="699">
        <v>262099</v>
      </c>
      <c r="E9" s="643">
        <v>94.6</v>
      </c>
      <c r="F9" s="302"/>
    </row>
    <row r="10" spans="1:6" ht="15" customHeight="1" thickBot="1">
      <c r="A10" s="302"/>
      <c r="B10" s="585">
        <v>1997</v>
      </c>
      <c r="C10" s="698">
        <v>283631</v>
      </c>
      <c r="D10" s="698">
        <v>269047</v>
      </c>
      <c r="E10" s="642">
        <v>94.9</v>
      </c>
      <c r="F10" s="302"/>
    </row>
    <row r="11" spans="1:6" ht="15" customHeight="1" thickBot="1">
      <c r="A11" s="302"/>
      <c r="B11" s="586">
        <v>1998</v>
      </c>
      <c r="C11" s="699">
        <v>294570</v>
      </c>
      <c r="D11" s="699">
        <v>275220</v>
      </c>
      <c r="E11" s="643">
        <v>93.4</v>
      </c>
      <c r="F11" s="302"/>
    </row>
    <row r="12" spans="1:6" ht="15" customHeight="1" thickBot="1">
      <c r="A12" s="302"/>
      <c r="B12" s="585">
        <v>1999</v>
      </c>
      <c r="C12" s="698">
        <v>309774</v>
      </c>
      <c r="D12" s="698">
        <v>287147</v>
      </c>
      <c r="E12" s="642">
        <v>92.7</v>
      </c>
      <c r="F12" s="302"/>
    </row>
    <row r="13" spans="1:6" ht="15" customHeight="1" thickBot="1">
      <c r="A13" s="302"/>
      <c r="B13" s="586">
        <v>2000</v>
      </c>
      <c r="C13" s="699">
        <v>312007</v>
      </c>
      <c r="D13" s="699">
        <v>294400</v>
      </c>
      <c r="E13" s="643">
        <v>94.4</v>
      </c>
      <c r="F13" s="302"/>
    </row>
    <row r="14" spans="1:6" ht="15" customHeight="1" thickBot="1">
      <c r="A14" s="302"/>
      <c r="B14" s="585">
        <v>2001</v>
      </c>
      <c r="C14" s="698">
        <v>315300</v>
      </c>
      <c r="D14" s="698">
        <v>301950</v>
      </c>
      <c r="E14" s="642">
        <v>95.8</v>
      </c>
      <c r="F14" s="302"/>
    </row>
    <row r="15" spans="1:6" ht="15" customHeight="1" thickBot="1">
      <c r="A15" s="302"/>
      <c r="B15" s="586">
        <v>2002</v>
      </c>
      <c r="C15" s="699">
        <v>314770</v>
      </c>
      <c r="D15" s="699">
        <v>297680</v>
      </c>
      <c r="E15" s="643">
        <v>94.6</v>
      </c>
      <c r="F15" s="302"/>
    </row>
    <row r="16" spans="1:6" ht="15" customHeight="1" thickBot="1">
      <c r="A16" s="302"/>
      <c r="B16" s="585">
        <v>2003</v>
      </c>
      <c r="C16" s="698">
        <v>320682</v>
      </c>
      <c r="D16" s="698">
        <v>305847</v>
      </c>
      <c r="E16" s="642">
        <v>95.37</v>
      </c>
      <c r="F16" s="302"/>
    </row>
    <row r="17" spans="1:7" ht="15" customHeight="1" thickBot="1">
      <c r="A17" s="302"/>
      <c r="B17" s="586">
        <v>2004</v>
      </c>
      <c r="C17" s="699">
        <v>322547</v>
      </c>
      <c r="D17" s="699">
        <v>309170</v>
      </c>
      <c r="E17" s="643">
        <v>95.852697436342609</v>
      </c>
      <c r="F17" s="302"/>
    </row>
    <row r="18" spans="1:7" ht="15" customHeight="1" thickBot="1">
      <c r="A18" s="302"/>
      <c r="B18" s="585">
        <v>2005</v>
      </c>
      <c r="C18" s="698">
        <v>324467</v>
      </c>
      <c r="D18" s="698">
        <v>311295</v>
      </c>
      <c r="E18" s="642">
        <v>95.940419210582277</v>
      </c>
      <c r="F18" s="302"/>
    </row>
    <row r="19" spans="1:7" ht="15" customHeight="1" thickBot="1">
      <c r="A19" s="302"/>
      <c r="B19" s="586">
        <v>2006</v>
      </c>
      <c r="C19" s="699">
        <v>325181</v>
      </c>
      <c r="D19" s="699">
        <v>312253</v>
      </c>
      <c r="E19" s="643">
        <v>96</v>
      </c>
      <c r="F19" s="302"/>
    </row>
    <row r="20" spans="1:7" ht="15" customHeight="1" thickBot="1">
      <c r="A20" s="302"/>
      <c r="B20" s="585">
        <v>2007</v>
      </c>
      <c r="C20" s="698">
        <v>327618</v>
      </c>
      <c r="D20" s="698">
        <v>315243</v>
      </c>
      <c r="E20" s="642">
        <v>96.2</v>
      </c>
      <c r="F20" s="302"/>
    </row>
    <row r="21" spans="1:7" ht="15" customHeight="1" thickBot="1">
      <c r="A21" s="302"/>
      <c r="B21" s="586">
        <v>2008</v>
      </c>
      <c r="C21" s="699">
        <v>328242.74</v>
      </c>
      <c r="D21" s="699">
        <v>317394.74</v>
      </c>
      <c r="E21" s="643">
        <v>96.695128733083294</v>
      </c>
      <c r="F21" s="302"/>
    </row>
    <row r="22" spans="1:7" ht="15" customHeight="1" thickBot="1">
      <c r="A22" s="302"/>
      <c r="B22" s="585">
        <v>2009</v>
      </c>
      <c r="C22" s="698">
        <v>328175.96099999995</v>
      </c>
      <c r="D22" s="698">
        <v>318647.46500000003</v>
      </c>
      <c r="E22" s="642">
        <v>97.09652834687671</v>
      </c>
      <c r="F22" s="302"/>
    </row>
    <row r="23" spans="1:7" ht="15" customHeight="1" thickBot="1">
      <c r="A23" s="302"/>
      <c r="B23" s="586">
        <v>2010</v>
      </c>
      <c r="C23" s="699">
        <v>329304.52299999999</v>
      </c>
      <c r="D23" s="699">
        <v>320707.23392171395</v>
      </c>
      <c r="E23" s="643">
        <v>97.389258732323569</v>
      </c>
      <c r="F23" s="302"/>
    </row>
    <row r="24" spans="1:7" ht="15" customHeight="1" thickBot="1">
      <c r="A24" s="302"/>
      <c r="B24" s="585">
        <v>2011</v>
      </c>
      <c r="C24" s="698">
        <v>329496.28000000009</v>
      </c>
      <c r="D24" s="698">
        <v>321511.25692171388</v>
      </c>
      <c r="E24" s="642">
        <v>97.576596895635305</v>
      </c>
      <c r="F24" s="302"/>
    </row>
    <row r="25" spans="1:7" ht="15" customHeight="1" thickBot="1">
      <c r="A25" s="302"/>
      <c r="B25" s="751">
        <v>2012</v>
      </c>
      <c r="C25" s="759">
        <v>329841.37</v>
      </c>
      <c r="D25" s="759">
        <v>322971.31</v>
      </c>
      <c r="E25" s="760">
        <v>97.917162422651842</v>
      </c>
      <c r="F25" s="302"/>
    </row>
    <row r="26" spans="1:7" ht="15" customHeight="1">
      <c r="A26" s="302"/>
      <c r="B26" s="1319" t="s">
        <v>303</v>
      </c>
      <c r="C26" s="1319"/>
      <c r="D26" s="1319"/>
      <c r="E26" s="1319"/>
      <c r="F26" s="379"/>
      <c r="G26" s="248"/>
    </row>
    <row r="27" spans="1:7">
      <c r="A27" s="302"/>
      <c r="B27" s="390"/>
      <c r="C27" s="305"/>
      <c r="D27" s="305"/>
      <c r="E27" s="305"/>
      <c r="F27" s="302"/>
    </row>
  </sheetData>
  <sheetProtection password="CF4C" sheet="1" objects="1" scenarios="1"/>
  <customSheetViews>
    <customSheetView guid="{E9B43C8C-734F-433D-AD37-344F9303B5CC}" showPageBreaks="1" showGridLines="0" showRuler="0" topLeftCell="A2">
      <selection activeCell="C6" sqref="C6"/>
      <pageMargins left="0.19685039370078741" right="0.19685039370078741" top="0.59055118110236227" bottom="0.59055118110236227" header="0.39370078740157483" footer="0.39370078740157483"/>
      <printOptions horizontalCentered="1"/>
      <pageSetup orientation="portrait" r:id="rId1"/>
      <headerFooter alignWithMargins="0"/>
    </customSheetView>
    <customSheetView guid="{9BF398E0-33D8-4E64-94A2-9B7C822C8383}" showPageBreaks="1" showGridLines="0" printArea="1" showRuler="0">
      <selection activeCell="D25" sqref="D25"/>
      <pageMargins left="0.19685039370078741" right="0.19685039370078741" top="0.59055118110236227" bottom="0.59055118110236227" header="0.39370078740157483" footer="0.39370078740157483"/>
      <printOptions horizontalCentered="1"/>
      <pageSetup orientation="portrait" r:id="rId2"/>
      <headerFooter alignWithMargins="0"/>
    </customSheetView>
    <customSheetView guid="{9E220BD5-A526-40BD-8239-3A0461590922}" showPageBreaks="1" showGridLines="0" printArea="1" showRuler="0">
      <selection activeCell="G33" sqref="G33"/>
      <colBreaks count="1" manualBreakCount="1">
        <brk id="6" max="1048575" man="1"/>
      </colBreaks>
      <pageMargins left="0.19685039370078741" right="0.19685039370078741" top="0.59055118110236227" bottom="0.59055118110236227" header="0.39370078740157483" footer="0.39370078740157483"/>
      <printOptions horizontalCentered="1"/>
      <pageSetup orientation="portrait" r:id="rId3"/>
      <headerFooter alignWithMargins="0"/>
    </customSheetView>
  </customSheetViews>
  <mergeCells count="2">
    <mergeCell ref="B2:E2"/>
    <mergeCell ref="B26:E26"/>
  </mergeCells>
  <phoneticPr fontId="11" type="noConversion"/>
  <printOptions horizontalCentered="1"/>
  <pageMargins left="0.19685039370078741" right="0.19685039370078741" top="0.59055118110236227" bottom="0.59055118110236227" header="0.39370078740157483" footer="0.39370078740157483"/>
  <pageSetup paperSize="124" orientation="portrait" r:id="rId4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6">
    <tabColor theme="3" tint="0.59999389629810485"/>
  </sheetPr>
  <dimension ref="A1:G17"/>
  <sheetViews>
    <sheetView zoomScaleNormal="100" workbookViewId="0"/>
  </sheetViews>
  <sheetFormatPr baseColWidth="10" defaultRowHeight="12.75"/>
  <cols>
    <col min="2" max="5" width="19.85546875" customWidth="1"/>
    <col min="6" max="6" width="37.5703125" customWidth="1"/>
    <col min="7" max="7" width="29.42578125" customWidth="1"/>
  </cols>
  <sheetData>
    <row r="1" spans="2:7" ht="13.5" thickBot="1"/>
    <row r="2" spans="2:7" ht="34.5" customHeight="1" thickTop="1">
      <c r="B2" s="1316" t="s">
        <v>506</v>
      </c>
      <c r="C2" s="1317"/>
      <c r="D2" s="1317"/>
      <c r="E2" s="1317"/>
      <c r="F2" s="1317"/>
      <c r="G2" s="1318"/>
    </row>
    <row r="3" spans="2:7" ht="36.950000000000003" customHeight="1">
      <c r="B3" s="934"/>
      <c r="C3" s="221"/>
      <c r="D3" s="221"/>
      <c r="E3" s="221"/>
      <c r="F3" s="221"/>
      <c r="G3" s="935"/>
    </row>
    <row r="4" spans="2:7" ht="36.950000000000003" customHeight="1">
      <c r="B4" s="934"/>
      <c r="C4" s="221"/>
      <c r="D4" s="221"/>
      <c r="E4" s="221"/>
      <c r="F4" s="221"/>
      <c r="G4" s="935"/>
    </row>
    <row r="5" spans="2:7" ht="36.950000000000003" customHeight="1">
      <c r="B5" s="934"/>
      <c r="C5" s="221"/>
      <c r="D5" s="221"/>
      <c r="E5" s="221"/>
      <c r="F5" s="221"/>
      <c r="G5" s="935"/>
    </row>
    <row r="6" spans="2:7" ht="36.950000000000003" customHeight="1">
      <c r="B6" s="934"/>
      <c r="C6" s="221"/>
      <c r="D6" s="221"/>
      <c r="E6" s="221"/>
      <c r="F6" s="221"/>
      <c r="G6" s="935"/>
    </row>
    <row r="7" spans="2:7" ht="36.950000000000003" customHeight="1">
      <c r="B7" s="934"/>
      <c r="C7" s="221"/>
      <c r="D7" s="221"/>
      <c r="E7" s="221"/>
      <c r="F7" s="221"/>
      <c r="G7" s="935"/>
    </row>
    <row r="8" spans="2:7" ht="36.950000000000003" customHeight="1">
      <c r="B8" s="934"/>
      <c r="C8" s="221"/>
      <c r="D8" s="221"/>
      <c r="E8" s="221"/>
      <c r="F8" s="221"/>
      <c r="G8" s="935"/>
    </row>
    <row r="9" spans="2:7" ht="36.950000000000003" customHeight="1">
      <c r="B9" s="934"/>
      <c r="C9" s="221"/>
      <c r="D9" s="221"/>
      <c r="E9" s="221"/>
      <c r="F9" s="221"/>
      <c r="G9" s="935"/>
    </row>
    <row r="10" spans="2:7" ht="36.950000000000003" customHeight="1">
      <c r="B10" s="934"/>
      <c r="C10" s="221"/>
      <c r="D10" s="221"/>
      <c r="E10" s="221"/>
      <c r="F10" s="221"/>
      <c r="G10" s="935"/>
    </row>
    <row r="11" spans="2:7" ht="36.950000000000003" customHeight="1">
      <c r="B11" s="934"/>
      <c r="C11" s="221"/>
      <c r="D11" s="221"/>
      <c r="E11" s="221"/>
      <c r="F11" s="221"/>
      <c r="G11" s="935"/>
    </row>
    <row r="12" spans="2:7" ht="36.950000000000003" customHeight="1">
      <c r="B12" s="934"/>
      <c r="C12" s="221"/>
      <c r="D12" s="221"/>
      <c r="E12" s="221"/>
      <c r="F12" s="221"/>
      <c r="G12" s="935"/>
    </row>
    <row r="13" spans="2:7" ht="36.950000000000003" customHeight="1">
      <c r="B13" s="934"/>
      <c r="C13" s="221"/>
      <c r="D13" s="221"/>
      <c r="E13" s="221"/>
      <c r="F13" s="221"/>
      <c r="G13" s="935"/>
    </row>
    <row r="14" spans="2:7" ht="36.950000000000003" customHeight="1">
      <c r="B14" s="934"/>
      <c r="C14" s="221"/>
      <c r="D14" s="221"/>
      <c r="E14" s="221"/>
      <c r="F14" s="221"/>
      <c r="G14" s="935"/>
    </row>
    <row r="15" spans="2:7" ht="36.950000000000003" customHeight="1">
      <c r="B15" s="934"/>
      <c r="C15" s="221"/>
      <c r="D15" s="221"/>
      <c r="E15" s="221"/>
      <c r="F15" s="221"/>
      <c r="G15" s="935"/>
    </row>
    <row r="16" spans="2:7" ht="36.950000000000003" customHeight="1" thickBot="1">
      <c r="B16" s="936"/>
      <c r="C16" s="937"/>
      <c r="D16" s="937"/>
      <c r="E16" s="937"/>
      <c r="F16" s="937"/>
      <c r="G16" s="938"/>
    </row>
    <row r="17" spans="1:7" ht="13.5" customHeight="1" thickTop="1">
      <c r="A17" s="933"/>
      <c r="B17" s="933" t="s">
        <v>361</v>
      </c>
      <c r="C17" s="933"/>
      <c r="D17" s="933"/>
      <c r="E17" s="933"/>
      <c r="F17" s="933"/>
      <c r="G17" s="933"/>
    </row>
  </sheetData>
  <sheetProtection password="CF4C" sheet="1" objects="1" scenarios="1"/>
  <mergeCells count="1">
    <mergeCell ref="B2:G2"/>
  </mergeCells>
  <pageMargins left="0.7" right="0.7" top="0.75" bottom="0.75" header="0.3" footer="0.3"/>
  <pageSetup orientation="portrait" horizontalDpi="1200" verticalDpi="1200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 enableFormatConditionsCalculation="0">
    <tabColor theme="3" tint="0.59999389629810485"/>
  </sheetPr>
  <dimension ref="A1:F44"/>
  <sheetViews>
    <sheetView workbookViewId="0"/>
  </sheetViews>
  <sheetFormatPr baseColWidth="10" defaultRowHeight="12.75"/>
  <cols>
    <col min="1" max="1" width="2.7109375" style="4" customWidth="1"/>
    <col min="2" max="2" width="27.7109375" style="4" customWidth="1"/>
    <col min="3" max="3" width="16.7109375" style="4" customWidth="1"/>
    <col min="4" max="4" width="16" style="4" customWidth="1"/>
    <col min="5" max="5" width="13.42578125" style="4" customWidth="1"/>
    <col min="6" max="6" width="2.7109375" style="4" customWidth="1"/>
    <col min="7" max="16384" width="11.42578125" style="4"/>
  </cols>
  <sheetData>
    <row r="1" spans="1:6" s="6" customFormat="1" ht="12" customHeight="1" thickBot="1">
      <c r="A1" s="300"/>
      <c r="B1" s="298"/>
      <c r="C1" s="299"/>
      <c r="D1" s="299"/>
      <c r="E1" s="299"/>
      <c r="F1" s="300"/>
    </row>
    <row r="2" spans="1:6" ht="36" customHeight="1" thickBot="1">
      <c r="A2" s="302"/>
      <c r="B2" s="1286" t="s">
        <v>448</v>
      </c>
      <c r="C2" s="1287"/>
      <c r="D2" s="1287"/>
      <c r="E2" s="1288"/>
      <c r="F2" s="302"/>
    </row>
    <row r="3" spans="1:6" ht="20.25" customHeight="1" thickBot="1">
      <c r="A3" s="302"/>
      <c r="B3" s="1193" t="s">
        <v>72</v>
      </c>
      <c r="C3" s="1196" t="s">
        <v>255</v>
      </c>
      <c r="D3" s="1198"/>
      <c r="E3" s="1193" t="s">
        <v>107</v>
      </c>
      <c r="F3" s="302"/>
    </row>
    <row r="4" spans="1:6" ht="20.25" customHeight="1" thickBot="1">
      <c r="A4" s="302"/>
      <c r="B4" s="1320"/>
      <c r="C4" s="746" t="s">
        <v>108</v>
      </c>
      <c r="D4" s="746" t="s">
        <v>109</v>
      </c>
      <c r="E4" s="1320"/>
      <c r="F4" s="302"/>
    </row>
    <row r="5" spans="1:6" ht="15" customHeight="1" thickBot="1">
      <c r="A5" s="302"/>
      <c r="B5" s="592" t="s">
        <v>2</v>
      </c>
      <c r="C5" s="700">
        <v>3919.52</v>
      </c>
      <c r="D5" s="700">
        <v>3711.04</v>
      </c>
      <c r="E5" s="639">
        <v>94.680981344654441</v>
      </c>
      <c r="F5" s="302"/>
    </row>
    <row r="6" spans="1:6" ht="15" customHeight="1" thickBot="1">
      <c r="A6" s="302"/>
      <c r="B6" s="591" t="s">
        <v>3</v>
      </c>
      <c r="C6" s="701">
        <v>8659.5</v>
      </c>
      <c r="D6" s="701">
        <v>8574.7199999999993</v>
      </c>
      <c r="E6" s="640">
        <v>99.020959639702056</v>
      </c>
      <c r="F6" s="302"/>
    </row>
    <row r="7" spans="1:6" ht="15" customHeight="1" thickBot="1">
      <c r="A7" s="302"/>
      <c r="B7" s="592" t="s">
        <v>4</v>
      </c>
      <c r="C7" s="700">
        <v>2599.9699999999998</v>
      </c>
      <c r="D7" s="700">
        <v>2517.5300000000002</v>
      </c>
      <c r="E7" s="639">
        <v>96.829194183009818</v>
      </c>
      <c r="F7" s="302"/>
    </row>
    <row r="8" spans="1:6" ht="15" customHeight="1" thickBot="1">
      <c r="A8" s="302"/>
      <c r="B8" s="591" t="s">
        <v>5</v>
      </c>
      <c r="C8" s="701">
        <v>3628.06</v>
      </c>
      <c r="D8" s="701">
        <v>3606.33</v>
      </c>
      <c r="E8" s="640">
        <v>99.401057314377383</v>
      </c>
      <c r="F8" s="302"/>
    </row>
    <row r="9" spans="1:6" ht="15" customHeight="1" thickBot="1">
      <c r="A9" s="302"/>
      <c r="B9" s="592" t="s">
        <v>7</v>
      </c>
      <c r="C9" s="700">
        <v>6840</v>
      </c>
      <c r="D9" s="700">
        <v>6680</v>
      </c>
      <c r="E9" s="639">
        <v>97.660818713450297</v>
      </c>
      <c r="F9" s="302"/>
    </row>
    <row r="10" spans="1:6" ht="15" customHeight="1" thickBot="1">
      <c r="A10" s="302"/>
      <c r="B10" s="591" t="s">
        <v>8</v>
      </c>
      <c r="C10" s="701">
        <v>12915.37</v>
      </c>
      <c r="D10" s="701">
        <v>12915.37</v>
      </c>
      <c r="E10" s="640">
        <v>100</v>
      </c>
      <c r="F10" s="302"/>
    </row>
    <row r="11" spans="1:6" ht="15" customHeight="1" thickBot="1">
      <c r="A11" s="302"/>
      <c r="B11" s="592" t="s">
        <v>67</v>
      </c>
      <c r="C11" s="700">
        <v>11935.93</v>
      </c>
      <c r="D11" s="700">
        <v>11518.32</v>
      </c>
      <c r="E11" s="639">
        <v>96.50123618352319</v>
      </c>
      <c r="F11" s="302"/>
    </row>
    <row r="12" spans="1:6" ht="15" customHeight="1" thickBot="1">
      <c r="A12" s="302"/>
      <c r="B12" s="591" t="s">
        <v>6</v>
      </c>
      <c r="C12" s="701">
        <v>3736.3</v>
      </c>
      <c r="D12" s="701">
        <v>3620.24</v>
      </c>
      <c r="E12" s="640">
        <v>96.893718384498015</v>
      </c>
      <c r="F12" s="302"/>
    </row>
    <row r="13" spans="1:6" ht="15" customHeight="1" thickBot="1">
      <c r="A13" s="302"/>
      <c r="B13" s="592" t="s">
        <v>9</v>
      </c>
      <c r="C13" s="700">
        <v>31530</v>
      </c>
      <c r="D13" s="700">
        <v>31528.25</v>
      </c>
      <c r="E13" s="639">
        <v>99.994449730415482</v>
      </c>
      <c r="F13" s="302"/>
    </row>
    <row r="14" spans="1:6" ht="15" customHeight="1" thickBot="1">
      <c r="A14" s="302"/>
      <c r="B14" s="591" t="s">
        <v>10</v>
      </c>
      <c r="C14" s="701">
        <v>7501.63</v>
      </c>
      <c r="D14" s="701">
        <v>7255.64</v>
      </c>
      <c r="E14" s="640">
        <v>96.720846002802062</v>
      </c>
      <c r="F14" s="302"/>
    </row>
    <row r="15" spans="1:6" ht="15" customHeight="1" thickBot="1">
      <c r="A15" s="302"/>
      <c r="B15" s="592" t="s">
        <v>11</v>
      </c>
      <c r="C15" s="700">
        <v>13250</v>
      </c>
      <c r="D15" s="700">
        <v>12686</v>
      </c>
      <c r="E15" s="639">
        <v>95.743396226415086</v>
      </c>
      <c r="F15" s="302"/>
    </row>
    <row r="16" spans="1:6" ht="15" customHeight="1" thickBot="1">
      <c r="A16" s="302"/>
      <c r="B16" s="591" t="s">
        <v>12</v>
      </c>
      <c r="C16" s="701">
        <v>7832.55</v>
      </c>
      <c r="D16" s="701">
        <v>7406.45</v>
      </c>
      <c r="E16" s="640">
        <v>94.559881520066895</v>
      </c>
      <c r="F16" s="302"/>
    </row>
    <row r="17" spans="1:6" ht="15" customHeight="1" thickBot="1">
      <c r="A17" s="302"/>
      <c r="B17" s="592" t="s">
        <v>13</v>
      </c>
      <c r="C17" s="700">
        <v>4304</v>
      </c>
      <c r="D17" s="700">
        <v>4125.84</v>
      </c>
      <c r="E17" s="639">
        <v>95.860594795539029</v>
      </c>
      <c r="F17" s="302"/>
    </row>
    <row r="18" spans="1:6" ht="15" customHeight="1" thickBot="1">
      <c r="A18" s="302"/>
      <c r="B18" s="591" t="s">
        <v>14</v>
      </c>
      <c r="C18" s="701">
        <v>19450</v>
      </c>
      <c r="D18" s="701">
        <v>18960</v>
      </c>
      <c r="E18" s="640">
        <v>97.480719794344466</v>
      </c>
      <c r="F18" s="302"/>
    </row>
    <row r="19" spans="1:6" ht="15" customHeight="1" thickBot="1">
      <c r="A19" s="302"/>
      <c r="B19" s="592" t="s">
        <v>15</v>
      </c>
      <c r="C19" s="700">
        <v>34772</v>
      </c>
      <c r="D19" s="700">
        <v>34772</v>
      </c>
      <c r="E19" s="641">
        <v>100</v>
      </c>
      <c r="F19" s="302"/>
    </row>
    <row r="20" spans="1:6" ht="15" customHeight="1" thickBot="1">
      <c r="A20" s="302"/>
      <c r="B20" s="591" t="s">
        <v>68</v>
      </c>
      <c r="C20" s="701">
        <v>15030.9</v>
      </c>
      <c r="D20" s="701">
        <v>14076.05</v>
      </c>
      <c r="E20" s="640">
        <v>93.647419648856683</v>
      </c>
      <c r="F20" s="302"/>
    </row>
    <row r="21" spans="1:6" ht="15" customHeight="1" thickBot="1">
      <c r="A21" s="302"/>
      <c r="B21" s="592" t="s">
        <v>16</v>
      </c>
      <c r="C21" s="700">
        <v>9941.2000000000007</v>
      </c>
      <c r="D21" s="700">
        <v>9683.11</v>
      </c>
      <c r="E21" s="639">
        <v>97.403834547137166</v>
      </c>
      <c r="F21" s="302"/>
    </row>
    <row r="22" spans="1:6" ht="15" customHeight="1" thickBot="1">
      <c r="A22" s="302"/>
      <c r="B22" s="591" t="s">
        <v>17</v>
      </c>
      <c r="C22" s="701">
        <v>3113.85</v>
      </c>
      <c r="D22" s="701">
        <v>3090.57</v>
      </c>
      <c r="E22" s="640">
        <v>99.252372464954959</v>
      </c>
      <c r="F22" s="302"/>
    </row>
    <row r="23" spans="1:6" ht="15" customHeight="1" thickBot="1">
      <c r="A23" s="302"/>
      <c r="B23" s="592" t="s">
        <v>18</v>
      </c>
      <c r="C23" s="700">
        <v>13928.92</v>
      </c>
      <c r="D23" s="700">
        <v>13809.42</v>
      </c>
      <c r="E23" s="639">
        <v>99.142072752230618</v>
      </c>
      <c r="F23" s="302"/>
    </row>
    <row r="24" spans="1:6" ht="15" customHeight="1" thickBot="1">
      <c r="A24" s="302"/>
      <c r="B24" s="591" t="s">
        <v>19</v>
      </c>
      <c r="C24" s="701">
        <v>5030</v>
      </c>
      <c r="D24" s="701">
        <v>4935</v>
      </c>
      <c r="E24" s="640">
        <v>98.111332007952285</v>
      </c>
      <c r="F24" s="302"/>
    </row>
    <row r="25" spans="1:6" ht="15" customHeight="1" thickBot="1">
      <c r="A25" s="302"/>
      <c r="B25" s="592" t="s">
        <v>29</v>
      </c>
      <c r="C25" s="700">
        <v>9207</v>
      </c>
      <c r="D25" s="700">
        <v>9065</v>
      </c>
      <c r="E25" s="639">
        <v>98.457695231888778</v>
      </c>
      <c r="F25" s="302"/>
    </row>
    <row r="26" spans="1:6" ht="15" customHeight="1" thickBot="1">
      <c r="A26" s="302"/>
      <c r="B26" s="591" t="s">
        <v>69</v>
      </c>
      <c r="C26" s="701">
        <v>5108.7299999999996</v>
      </c>
      <c r="D26" s="701">
        <v>5006.5600000000004</v>
      </c>
      <c r="E26" s="640">
        <v>98.000090041947814</v>
      </c>
      <c r="F26" s="302"/>
    </row>
    <row r="27" spans="1:6" ht="15" customHeight="1" thickBot="1">
      <c r="A27" s="302"/>
      <c r="B27" s="592" t="s">
        <v>20</v>
      </c>
      <c r="C27" s="700">
        <v>4480</v>
      </c>
      <c r="D27" s="700">
        <v>4420</v>
      </c>
      <c r="E27" s="639">
        <v>98.660714285714292</v>
      </c>
      <c r="F27" s="302"/>
    </row>
    <row r="28" spans="1:6" ht="15" customHeight="1" thickBot="1">
      <c r="A28" s="302"/>
      <c r="B28" s="591" t="s">
        <v>21</v>
      </c>
      <c r="C28" s="701">
        <v>6179.44</v>
      </c>
      <c r="D28" s="701">
        <v>5786.45</v>
      </c>
      <c r="E28" s="640">
        <v>93.640362233470995</v>
      </c>
      <c r="F28" s="302"/>
    </row>
    <row r="29" spans="1:6" ht="15" customHeight="1" thickBot="1">
      <c r="A29" s="302"/>
      <c r="B29" s="592" t="s">
        <v>22</v>
      </c>
      <c r="C29" s="700">
        <v>10194.36</v>
      </c>
      <c r="D29" s="700">
        <v>10085.51</v>
      </c>
      <c r="E29" s="639">
        <v>98.932252735826481</v>
      </c>
      <c r="F29" s="302"/>
    </row>
    <row r="30" spans="1:6" ht="15" customHeight="1" thickBot="1">
      <c r="A30" s="302"/>
      <c r="B30" s="591" t="s">
        <v>30</v>
      </c>
      <c r="C30" s="701">
        <v>13300.3</v>
      </c>
      <c r="D30" s="701">
        <v>13059.97</v>
      </c>
      <c r="E30" s="640">
        <v>98.193048277106527</v>
      </c>
      <c r="F30" s="302"/>
    </row>
    <row r="31" spans="1:6" ht="15" customHeight="1" thickBot="1">
      <c r="A31" s="302"/>
      <c r="B31" s="592" t="s">
        <v>23</v>
      </c>
      <c r="C31" s="700">
        <v>11432</v>
      </c>
      <c r="D31" s="700">
        <v>11131</v>
      </c>
      <c r="E31" s="639">
        <v>97.367039888033588</v>
      </c>
      <c r="F31" s="302"/>
    </row>
    <row r="32" spans="1:6" ht="15" customHeight="1" thickBot="1">
      <c r="A32" s="302"/>
      <c r="B32" s="591" t="s">
        <v>24</v>
      </c>
      <c r="C32" s="701">
        <v>11159</v>
      </c>
      <c r="D32" s="701">
        <v>11159</v>
      </c>
      <c r="E32" s="640">
        <v>100</v>
      </c>
      <c r="F32" s="302"/>
    </row>
    <row r="33" spans="1:6" ht="15" customHeight="1" thickBot="1">
      <c r="A33" s="302"/>
      <c r="B33" s="592" t="s">
        <v>25</v>
      </c>
      <c r="C33" s="700">
        <v>2557.56</v>
      </c>
      <c r="D33" s="700">
        <v>2537.02</v>
      </c>
      <c r="E33" s="639">
        <v>99.196890786530915</v>
      </c>
      <c r="F33" s="302"/>
    </row>
    <row r="34" spans="1:6" ht="15" customHeight="1" thickBot="1">
      <c r="A34" s="302"/>
      <c r="B34" s="591" t="s">
        <v>26</v>
      </c>
      <c r="C34" s="701">
        <v>23090</v>
      </c>
      <c r="D34" s="701">
        <v>22413</v>
      </c>
      <c r="E34" s="640">
        <v>97.067994802944995</v>
      </c>
      <c r="F34" s="302"/>
    </row>
    <row r="35" spans="1:6" ht="15" customHeight="1" thickBot="1">
      <c r="A35" s="302"/>
      <c r="B35" s="592" t="s">
        <v>27</v>
      </c>
      <c r="C35" s="700">
        <v>6687.18</v>
      </c>
      <c r="D35" s="700">
        <v>6356.12</v>
      </c>
      <c r="E35" s="639">
        <v>95.04933320173825</v>
      </c>
      <c r="F35" s="302"/>
    </row>
    <row r="36" spans="1:6" ht="15" customHeight="1" thickBot="1">
      <c r="A36" s="302"/>
      <c r="B36" s="591" t="s">
        <v>28</v>
      </c>
      <c r="C36" s="701">
        <v>6526.1</v>
      </c>
      <c r="D36" s="701">
        <v>6479.8</v>
      </c>
      <c r="E36" s="640">
        <v>99.290541058212398</v>
      </c>
      <c r="F36" s="302"/>
    </row>
    <row r="37" spans="1:6" ht="18" customHeight="1" thickBot="1">
      <c r="A37" s="302"/>
      <c r="B37" s="761" t="s">
        <v>106</v>
      </c>
      <c r="C37" s="762">
        <v>329841.37</v>
      </c>
      <c r="D37" s="762">
        <v>322971.31</v>
      </c>
      <c r="E37" s="763">
        <v>97.917162422651842</v>
      </c>
      <c r="F37" s="302"/>
    </row>
    <row r="38" spans="1:6" ht="18" customHeight="1">
      <c r="A38" s="302"/>
      <c r="B38" s="1321" t="s">
        <v>303</v>
      </c>
      <c r="C38" s="1321"/>
      <c r="D38" s="1321"/>
      <c r="E38" s="1321"/>
      <c r="F38" s="302"/>
    </row>
    <row r="39" spans="1:6">
      <c r="A39" s="302"/>
      <c r="B39" s="302"/>
      <c r="C39" s="391"/>
      <c r="D39" s="302"/>
      <c r="E39" s="392"/>
      <c r="F39" s="302"/>
    </row>
    <row r="40" spans="1:6">
      <c r="E40" s="253"/>
    </row>
    <row r="44" spans="1:6">
      <c r="B44" s="25"/>
    </row>
  </sheetData>
  <sheetProtection password="CF4C" sheet="1" objects="1" scenarios="1"/>
  <customSheetViews>
    <customSheetView guid="{E9B43C8C-734F-433D-AD37-344F9303B5CC}" showPageBreaks="1" showGridLines="0" showRuler="0" topLeftCell="B3">
      <pane ySplit="15.2" topLeftCell="A33"/>
      <selection activeCell="D40" sqref="D40"/>
      <pageMargins left="0.19685039370078741" right="0.19685039370078741" top="0.59055118110236227" bottom="0.59055118110236227" header="0.39370078740157483" footer="0.39370078740157483"/>
      <printOptions horizontalCentered="1"/>
      <pageSetup orientation="portrait" r:id="rId1"/>
      <headerFooter alignWithMargins="0"/>
    </customSheetView>
    <customSheetView guid="{9BF398E0-33D8-4E64-94A2-9B7C822C8383}" showGridLines="0" showRuler="0">
      <pane ySplit="15" topLeftCell="A31"/>
      <pageMargins left="0.19685039370078741" right="0.19685039370078741" top="0.59055118110236227" bottom="0.59055118110236227" header="0.39370078740157483" footer="0.39370078740157483"/>
      <printOptions horizontalCentered="1"/>
      <pageSetup orientation="portrait" r:id="rId2"/>
      <headerFooter alignWithMargins="0"/>
    </customSheetView>
    <customSheetView guid="{9E220BD5-A526-40BD-8239-3A0461590922}" scale="60" showPageBreaks="1" showGridLines="0" printArea="1" view="pageBreakPreview" showRuler="0">
      <pane ySplit="15" topLeftCell="A35"/>
      <selection activeCell="B12" sqref="B12"/>
      <pageMargins left="0.19685039370078741" right="0.19685039370078741" top="0.59055118110236227" bottom="0.59055118110236227" header="0.39370078740157483" footer="0.39370078740157483"/>
      <printOptions horizontalCentered="1"/>
      <pageSetup orientation="portrait" r:id="rId3"/>
      <headerFooter alignWithMargins="0"/>
    </customSheetView>
  </customSheetViews>
  <mergeCells count="5">
    <mergeCell ref="B2:E2"/>
    <mergeCell ref="B3:B4"/>
    <mergeCell ref="C3:D3"/>
    <mergeCell ref="E3:E4"/>
    <mergeCell ref="B38:E38"/>
  </mergeCells>
  <phoneticPr fontId="11" type="noConversion"/>
  <conditionalFormatting sqref="E5:E6">
    <cfRule type="cellIs" dxfId="148" priority="2" operator="equal">
      <formula>100</formula>
    </cfRule>
  </conditionalFormatting>
  <conditionalFormatting sqref="E7:E18 E20:E36">
    <cfRule type="cellIs" dxfId="147" priority="1" operator="equal">
      <formula>100</formula>
    </cfRule>
  </conditionalFormatting>
  <printOptions horizontalCentered="1"/>
  <pageMargins left="0.19685039370078741" right="0.19685039370078741" top="0.59055118110236227" bottom="0.59055118110236227" header="0.39370078740157483" footer="0.39370078740157483"/>
  <pageSetup paperSize="124" scale="64" orientation="portrait" r:id="rId4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>
    <tabColor theme="3" tint="0.59999389629810485"/>
  </sheetPr>
  <dimension ref="B1:N33"/>
  <sheetViews>
    <sheetView zoomScale="80" zoomScaleNormal="80" workbookViewId="0">
      <selection activeCell="O5" sqref="O5"/>
    </sheetView>
  </sheetViews>
  <sheetFormatPr baseColWidth="10" defaultRowHeight="12.75"/>
  <cols>
    <col min="1" max="1" width="2.85546875" style="43" customWidth="1"/>
    <col min="2" max="2" width="11.42578125" style="43"/>
    <col min="3" max="3" width="19.5703125" style="43" customWidth="1"/>
    <col min="4" max="6" width="20.5703125" style="43" customWidth="1"/>
    <col min="7" max="7" width="8.28515625" style="43" customWidth="1"/>
    <col min="8" max="8" width="20.42578125" style="43" customWidth="1"/>
    <col min="9" max="10" width="14.42578125" style="43" customWidth="1"/>
    <col min="11" max="11" width="16.28515625" style="43" customWidth="1"/>
    <col min="12" max="12" width="11.42578125" style="43"/>
    <col min="13" max="13" width="7.140625" style="43" customWidth="1"/>
    <col min="14" max="14" width="4" style="43" customWidth="1"/>
    <col min="15" max="16384" width="11.42578125" style="43"/>
  </cols>
  <sheetData>
    <row r="1" spans="2:14" ht="16.5" customHeight="1" thickBot="1">
      <c r="B1" s="254"/>
      <c r="C1" s="254"/>
      <c r="D1" s="254"/>
      <c r="E1" s="254"/>
      <c r="F1" s="254"/>
      <c r="G1" s="254"/>
      <c r="H1" s="254"/>
      <c r="I1" s="254"/>
      <c r="J1" s="254"/>
      <c r="K1" s="254"/>
      <c r="L1" s="254"/>
      <c r="M1" s="254"/>
    </row>
    <row r="2" spans="2:14" ht="36" customHeight="1" thickBot="1">
      <c r="B2" s="1322" t="s">
        <v>507</v>
      </c>
      <c r="C2" s="1323"/>
      <c r="D2" s="1323"/>
      <c r="E2" s="1323"/>
      <c r="F2" s="1323"/>
      <c r="G2" s="1323"/>
      <c r="H2" s="1323"/>
      <c r="I2" s="1323"/>
      <c r="J2" s="1323"/>
      <c r="K2" s="1323"/>
      <c r="L2" s="1323"/>
      <c r="M2" s="1324"/>
      <c r="N2" s="255"/>
    </row>
    <row r="3" spans="2:14" ht="37.5" customHeight="1">
      <c r="B3" s="1055"/>
      <c r="C3" s="1056"/>
      <c r="D3" s="1056"/>
      <c r="E3" s="1056"/>
      <c r="F3" s="1056"/>
      <c r="G3" s="1056"/>
      <c r="H3" s="1056"/>
      <c r="I3" s="1056"/>
      <c r="J3" s="1056"/>
      <c r="K3" s="1056"/>
      <c r="L3" s="1056"/>
      <c r="M3" s="1057"/>
      <c r="N3" s="257"/>
    </row>
    <row r="4" spans="2:14" ht="37.5" customHeight="1">
      <c r="B4" s="1058"/>
      <c r="C4" s="256"/>
      <c r="D4" s="256"/>
      <c r="E4" s="256"/>
      <c r="F4" s="256"/>
      <c r="G4" s="256"/>
      <c r="H4" s="256"/>
      <c r="I4" s="256"/>
      <c r="J4" s="256"/>
      <c r="K4" s="256"/>
      <c r="L4" s="256"/>
      <c r="M4" s="1059"/>
      <c r="N4" s="257"/>
    </row>
    <row r="5" spans="2:14" ht="37.5" customHeight="1">
      <c r="B5" s="1058"/>
      <c r="C5" s="256"/>
      <c r="D5" s="256"/>
      <c r="E5" s="256"/>
      <c r="F5" s="256"/>
      <c r="G5" s="256"/>
      <c r="H5" s="256"/>
      <c r="I5" s="256"/>
      <c r="J5" s="256"/>
      <c r="K5" s="256"/>
      <c r="L5" s="256"/>
      <c r="M5" s="1059"/>
      <c r="N5" s="257"/>
    </row>
    <row r="6" spans="2:14" ht="37.5" customHeight="1">
      <c r="B6" s="1058"/>
      <c r="C6" s="256"/>
      <c r="D6" s="256"/>
      <c r="E6" s="256"/>
      <c r="F6" s="256"/>
      <c r="G6" s="256"/>
      <c r="H6" s="256"/>
      <c r="I6" s="256"/>
      <c r="J6" s="256"/>
      <c r="K6" s="256"/>
      <c r="L6" s="256"/>
      <c r="M6" s="1059"/>
      <c r="N6" s="257"/>
    </row>
    <row r="7" spans="2:14" ht="37.5" customHeight="1">
      <c r="B7" s="1058"/>
      <c r="C7" s="256"/>
      <c r="D7" s="256"/>
      <c r="E7" s="256"/>
      <c r="F7" s="256"/>
      <c r="G7" s="256"/>
      <c r="H7" s="256"/>
      <c r="I7" s="256"/>
      <c r="J7" s="256"/>
      <c r="K7" s="256"/>
      <c r="L7" s="256"/>
      <c r="M7" s="1059"/>
      <c r="N7" s="257"/>
    </row>
    <row r="8" spans="2:14" ht="37.5" customHeight="1">
      <c r="B8" s="1058"/>
      <c r="C8" s="256"/>
      <c r="D8" s="256"/>
      <c r="E8" s="256"/>
      <c r="F8" s="256"/>
      <c r="G8" s="256"/>
      <c r="H8" s="256"/>
      <c r="I8" s="256"/>
      <c r="J8" s="256"/>
      <c r="K8" s="256"/>
      <c r="L8" s="256"/>
      <c r="M8" s="1059"/>
      <c r="N8" s="257"/>
    </row>
    <row r="9" spans="2:14" ht="20.100000000000001" customHeight="1">
      <c r="B9" s="1058"/>
      <c r="C9" s="256"/>
      <c r="D9" s="256"/>
      <c r="E9" s="256"/>
      <c r="F9" s="256"/>
      <c r="G9" s="256"/>
      <c r="H9" s="256"/>
      <c r="I9" s="256"/>
      <c r="J9" s="256"/>
      <c r="K9" s="256"/>
      <c r="L9" s="256"/>
      <c r="M9" s="1059"/>
      <c r="N9" s="257"/>
    </row>
    <row r="10" spans="2:14" ht="20.100000000000001" customHeight="1">
      <c r="B10" s="1058"/>
      <c r="C10" s="256"/>
      <c r="D10" s="256"/>
      <c r="E10" s="256"/>
      <c r="F10" s="256"/>
      <c r="G10" s="256"/>
      <c r="H10" s="256"/>
      <c r="I10" s="256"/>
      <c r="J10" s="256"/>
      <c r="K10" s="256"/>
      <c r="L10" s="256"/>
      <c r="M10" s="1059"/>
      <c r="N10" s="257"/>
    </row>
    <row r="11" spans="2:14" ht="20.100000000000001" customHeight="1">
      <c r="B11" s="1058"/>
      <c r="C11" s="256"/>
      <c r="D11" s="256"/>
      <c r="E11" s="256"/>
      <c r="F11" s="256"/>
      <c r="G11" s="256"/>
      <c r="H11" s="256"/>
      <c r="I11" s="256"/>
      <c r="J11" s="256"/>
      <c r="K11" s="256"/>
      <c r="L11" s="256"/>
      <c r="M11" s="1059"/>
      <c r="N11" s="257"/>
    </row>
    <row r="12" spans="2:14" ht="20.100000000000001" customHeight="1">
      <c r="B12" s="1058"/>
      <c r="C12" s="256"/>
      <c r="D12" s="256"/>
      <c r="E12" s="256"/>
      <c r="F12" s="256"/>
      <c r="G12" s="256"/>
      <c r="H12" s="256"/>
      <c r="I12" s="256"/>
      <c r="J12" s="256"/>
      <c r="K12" s="256"/>
      <c r="L12" s="256"/>
      <c r="M12" s="1059"/>
      <c r="N12" s="257"/>
    </row>
    <row r="13" spans="2:14" ht="20.100000000000001" customHeight="1">
      <c r="B13" s="1058"/>
      <c r="C13" s="256"/>
      <c r="D13" s="256"/>
      <c r="E13" s="256"/>
      <c r="F13" s="256"/>
      <c r="G13" s="256"/>
      <c r="H13" s="256"/>
      <c r="I13" s="256"/>
      <c r="J13" s="256"/>
      <c r="K13" s="256"/>
      <c r="L13" s="256"/>
      <c r="M13" s="1059"/>
      <c r="N13" s="257"/>
    </row>
    <row r="14" spans="2:14" ht="20.100000000000001" customHeight="1">
      <c r="B14" s="1058"/>
      <c r="C14" s="256"/>
      <c r="D14" s="256"/>
      <c r="E14" s="256"/>
      <c r="F14" s="256"/>
      <c r="G14" s="256"/>
      <c r="H14" s="256"/>
      <c r="I14" s="256"/>
      <c r="J14" s="256"/>
      <c r="K14" s="256"/>
      <c r="L14" s="256"/>
      <c r="M14" s="1059"/>
      <c r="N14" s="257"/>
    </row>
    <row r="15" spans="2:14" ht="20.100000000000001" customHeight="1">
      <c r="B15" s="1058"/>
      <c r="C15" s="256"/>
      <c r="D15" s="256"/>
      <c r="E15" s="256"/>
      <c r="F15" s="256"/>
      <c r="G15" s="256"/>
      <c r="H15" s="256"/>
      <c r="I15" s="256"/>
      <c r="J15" s="256"/>
      <c r="K15" s="256"/>
      <c r="L15" s="256"/>
      <c r="M15" s="1059"/>
      <c r="N15" s="257"/>
    </row>
    <row r="16" spans="2:14" ht="20.100000000000001" customHeight="1">
      <c r="B16" s="1058"/>
      <c r="C16" s="256"/>
      <c r="D16" s="256"/>
      <c r="E16" s="256"/>
      <c r="F16" s="256"/>
      <c r="G16" s="256"/>
      <c r="H16" s="256"/>
      <c r="I16" s="256"/>
      <c r="J16" s="256"/>
      <c r="K16" s="256"/>
      <c r="L16" s="256"/>
      <c r="M16" s="1059"/>
      <c r="N16" s="257"/>
    </row>
    <row r="17" spans="2:14" ht="20.100000000000001" customHeight="1">
      <c r="B17" s="1058"/>
      <c r="C17" s="256"/>
      <c r="D17" s="256"/>
      <c r="E17" s="256"/>
      <c r="F17" s="256"/>
      <c r="G17" s="256"/>
      <c r="H17" s="256"/>
      <c r="I17" s="256"/>
      <c r="J17" s="256"/>
      <c r="K17" s="256"/>
      <c r="L17" s="256"/>
      <c r="M17" s="1059"/>
      <c r="N17" s="257"/>
    </row>
    <row r="18" spans="2:14" ht="20.100000000000001" customHeight="1">
      <c r="B18" s="1058"/>
      <c r="C18" s="256"/>
      <c r="D18" s="256"/>
      <c r="E18" s="256"/>
      <c r="F18" s="256"/>
      <c r="G18" s="256"/>
      <c r="H18" s="256"/>
      <c r="I18" s="256"/>
      <c r="J18" s="256"/>
      <c r="K18" s="256"/>
      <c r="L18" s="256"/>
      <c r="M18" s="1059"/>
      <c r="N18" s="257"/>
    </row>
    <row r="19" spans="2:14" ht="20.100000000000001" customHeight="1">
      <c r="B19" s="1058"/>
      <c r="C19" s="256"/>
      <c r="D19" s="256"/>
      <c r="E19" s="256"/>
      <c r="F19" s="256"/>
      <c r="G19" s="256"/>
      <c r="H19" s="256"/>
      <c r="I19" s="256"/>
      <c r="J19" s="256"/>
      <c r="K19" s="256"/>
      <c r="L19" s="256"/>
      <c r="M19" s="1059"/>
      <c r="N19" s="257"/>
    </row>
    <row r="20" spans="2:14" ht="20.100000000000001" customHeight="1">
      <c r="B20" s="1058"/>
      <c r="C20" s="256"/>
      <c r="D20" s="256"/>
      <c r="E20" s="256"/>
      <c r="F20" s="256"/>
      <c r="G20" s="256"/>
      <c r="H20" s="256"/>
      <c r="I20" s="256"/>
      <c r="J20" s="256"/>
      <c r="K20" s="256"/>
      <c r="L20" s="256"/>
      <c r="M20" s="1059"/>
      <c r="N20" s="257"/>
    </row>
    <row r="21" spans="2:14" ht="20.100000000000001" customHeight="1">
      <c r="B21" s="1058"/>
      <c r="C21" s="256"/>
      <c r="D21" s="256"/>
      <c r="E21" s="256"/>
      <c r="F21" s="256"/>
      <c r="G21" s="256"/>
      <c r="H21" s="256"/>
      <c r="I21" s="256"/>
      <c r="J21" s="256"/>
      <c r="K21" s="256"/>
      <c r="L21" s="256"/>
      <c r="M21" s="1059"/>
      <c r="N21" s="257"/>
    </row>
    <row r="22" spans="2:14" ht="20.100000000000001" customHeight="1">
      <c r="B22" s="1060"/>
      <c r="C22" s="256"/>
      <c r="D22" s="256"/>
      <c r="E22" s="256"/>
      <c r="F22" s="256"/>
      <c r="G22" s="256"/>
      <c r="H22" s="256"/>
      <c r="I22" s="256"/>
      <c r="J22" s="256"/>
      <c r="K22" s="256"/>
      <c r="L22" s="256"/>
      <c r="M22" s="1059"/>
      <c r="N22" s="257"/>
    </row>
    <row r="23" spans="2:14" ht="20.100000000000001" customHeight="1">
      <c r="B23" s="1058"/>
      <c r="C23" s="256"/>
      <c r="D23" s="256"/>
      <c r="E23" s="256"/>
      <c r="F23" s="256"/>
      <c r="G23" s="256"/>
      <c r="H23" s="256"/>
      <c r="I23" s="256"/>
      <c r="J23" s="256"/>
      <c r="K23" s="256"/>
      <c r="L23" s="256"/>
      <c r="M23" s="1059"/>
      <c r="N23" s="257"/>
    </row>
    <row r="24" spans="2:14" ht="20.100000000000001" customHeight="1">
      <c r="B24" s="1058"/>
      <c r="C24" s="256"/>
      <c r="D24" s="256"/>
      <c r="E24" s="256"/>
      <c r="F24" s="256"/>
      <c r="G24" s="256"/>
      <c r="H24" s="256"/>
      <c r="I24" s="256"/>
      <c r="J24" s="256"/>
      <c r="K24" s="256"/>
      <c r="L24" s="256"/>
      <c r="M24" s="1059"/>
      <c r="N24" s="257"/>
    </row>
    <row r="25" spans="2:14" ht="20.100000000000001" customHeight="1">
      <c r="B25" s="1058"/>
      <c r="C25" s="256"/>
      <c r="D25" s="256"/>
      <c r="E25" s="256"/>
      <c r="F25" s="256"/>
      <c r="G25" s="256"/>
      <c r="H25" s="256"/>
      <c r="I25" s="256"/>
      <c r="J25" s="256"/>
      <c r="K25" s="256"/>
      <c r="L25" s="256"/>
      <c r="M25" s="1059"/>
      <c r="N25" s="257"/>
    </row>
    <row r="26" spans="2:14">
      <c r="B26" s="1058"/>
      <c r="C26" s="256"/>
      <c r="D26" s="256"/>
      <c r="E26" s="256"/>
      <c r="F26" s="256"/>
      <c r="G26" s="256"/>
      <c r="H26" s="256"/>
      <c r="I26" s="256"/>
      <c r="J26" s="256"/>
      <c r="K26" s="256"/>
      <c r="L26" s="256"/>
      <c r="M26" s="1059"/>
      <c r="N26" s="257"/>
    </row>
    <row r="27" spans="2:14">
      <c r="B27" s="1058"/>
      <c r="C27" s="256"/>
      <c r="D27" s="256"/>
      <c r="E27" s="256"/>
      <c r="F27" s="256"/>
      <c r="G27" s="256"/>
      <c r="H27" s="256"/>
      <c r="I27" s="256"/>
      <c r="J27" s="256"/>
      <c r="K27" s="256"/>
      <c r="L27" s="256"/>
      <c r="M27" s="1059"/>
      <c r="N27" s="257"/>
    </row>
    <row r="28" spans="2:14">
      <c r="B28" s="1058"/>
      <c r="C28" s="256"/>
      <c r="D28" s="256"/>
      <c r="E28" s="256"/>
      <c r="F28" s="256"/>
      <c r="G28" s="256"/>
      <c r="H28" s="256"/>
      <c r="I28" s="256"/>
      <c r="J28" s="256"/>
      <c r="K28" s="256"/>
      <c r="L28" s="256"/>
      <c r="M28" s="1059"/>
      <c r="N28" s="257"/>
    </row>
    <row r="29" spans="2:14">
      <c r="B29" s="1060"/>
      <c r="C29" s="256"/>
      <c r="D29" s="256"/>
      <c r="E29" s="256"/>
      <c r="F29" s="256"/>
      <c r="G29" s="256"/>
      <c r="H29" s="256"/>
      <c r="I29" s="256"/>
      <c r="J29" s="256"/>
      <c r="K29" s="256"/>
      <c r="L29" s="256"/>
      <c r="M29" s="1059"/>
      <c r="N29" s="257"/>
    </row>
    <row r="30" spans="2:14">
      <c r="B30" s="1058"/>
      <c r="C30" s="256"/>
      <c r="D30" s="256"/>
      <c r="E30" s="256"/>
      <c r="F30" s="256"/>
      <c r="G30" s="256"/>
      <c r="H30" s="256"/>
      <c r="I30" s="256"/>
      <c r="J30" s="256"/>
      <c r="K30" s="256"/>
      <c r="L30" s="256"/>
      <c r="M30" s="1059"/>
      <c r="N30" s="257"/>
    </row>
    <row r="31" spans="2:14">
      <c r="B31" s="1058"/>
      <c r="C31" s="256"/>
      <c r="D31" s="256"/>
      <c r="E31" s="256"/>
      <c r="F31" s="256"/>
      <c r="G31" s="256"/>
      <c r="H31" s="256"/>
      <c r="I31" s="256"/>
      <c r="J31" s="256"/>
      <c r="K31" s="256"/>
      <c r="L31" s="256"/>
      <c r="M31" s="1059"/>
      <c r="N31" s="257"/>
    </row>
    <row r="32" spans="2:14">
      <c r="B32" s="1061"/>
      <c r="C32" s="256"/>
      <c r="D32" s="256"/>
      <c r="E32" s="256"/>
      <c r="F32" s="256"/>
      <c r="G32" s="256"/>
      <c r="H32" s="256"/>
      <c r="I32" s="256"/>
      <c r="J32" s="256"/>
      <c r="K32" s="256"/>
      <c r="L32" s="256"/>
      <c r="M32" s="1059"/>
      <c r="N32" s="257"/>
    </row>
    <row r="33" spans="2:13" ht="13.5" thickBot="1">
      <c r="B33" s="1062"/>
      <c r="C33" s="1063"/>
      <c r="D33" s="1063"/>
      <c r="E33" s="1063"/>
      <c r="F33" s="1063"/>
      <c r="G33" s="1063"/>
      <c r="H33" s="1063"/>
      <c r="I33" s="1063"/>
      <c r="J33" s="1063"/>
      <c r="K33" s="1063"/>
      <c r="L33" s="1063"/>
      <c r="M33" s="1064"/>
    </row>
  </sheetData>
  <sheetProtection password="CF4C" sheet="1" objects="1" scenarios="1"/>
  <sortState ref="C48:F79">
    <sortCondition descending="1" ref="F48:F79"/>
  </sortState>
  <mergeCells count="1">
    <mergeCell ref="B2:M2"/>
  </mergeCells>
  <printOptions horizontalCentered="1"/>
  <pageMargins left="0.19685039370078741" right="0.19685039370078741" top="0.59055118110236227" bottom="0.59055118110236227" header="0.19685039370078741" footer="0.19685039370078741"/>
  <pageSetup paperSize="124" scale="65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">
    <tabColor theme="3" tint="0.59999389629810485"/>
  </sheetPr>
  <dimension ref="A1:AF41"/>
  <sheetViews>
    <sheetView workbookViewId="0"/>
  </sheetViews>
  <sheetFormatPr baseColWidth="10" defaultColWidth="12.5703125" defaultRowHeight="12.75"/>
  <cols>
    <col min="1" max="1" width="1.7109375" style="258" customWidth="1"/>
    <col min="2" max="2" width="23.7109375" style="258" customWidth="1"/>
    <col min="3" max="3" width="11.42578125" style="258" customWidth="1"/>
    <col min="4" max="4" width="10.7109375" style="258" customWidth="1"/>
    <col min="5" max="5" width="10.7109375" style="259" customWidth="1"/>
    <col min="6" max="6" width="10.7109375" style="258" customWidth="1"/>
    <col min="7" max="7" width="10.7109375" style="259" customWidth="1"/>
    <col min="8" max="8" width="10.7109375" style="258" customWidth="1"/>
    <col min="9" max="9" width="10.7109375" style="259" customWidth="1"/>
    <col min="10" max="11" width="12" style="258" bestFit="1" customWidth="1"/>
    <col min="12" max="12" width="12.28515625" style="258" customWidth="1"/>
    <col min="13" max="14" width="12" style="258" customWidth="1"/>
    <col min="15" max="16" width="1.7109375" style="258" customWidth="1"/>
    <col min="17" max="17" width="23.7109375" style="258" customWidth="1"/>
    <col min="18" max="18" width="12" style="258" customWidth="1"/>
    <col min="19" max="19" width="11.140625" style="258" customWidth="1"/>
    <col min="20" max="28" width="12" style="258" bestFit="1" customWidth="1"/>
    <col min="29" max="29" width="10.7109375" style="258" customWidth="1"/>
    <col min="30" max="31" width="12" style="258" bestFit="1" customWidth="1"/>
    <col min="32" max="32" width="1.7109375" style="258" customWidth="1"/>
    <col min="33" max="16384" width="12.5703125" style="258"/>
  </cols>
  <sheetData>
    <row r="1" spans="1:32" ht="15" thickBot="1">
      <c r="A1" s="393"/>
      <c r="B1" s="393"/>
      <c r="C1" s="393"/>
      <c r="D1" s="393"/>
      <c r="E1" s="394"/>
      <c r="F1" s="393"/>
      <c r="G1" s="394"/>
      <c r="H1" s="393"/>
      <c r="I1" s="394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393"/>
      <c r="Y1" s="393"/>
      <c r="Z1" s="393"/>
      <c r="AA1" s="393"/>
      <c r="AB1" s="393"/>
      <c r="AC1" s="393"/>
      <c r="AD1" s="393"/>
      <c r="AE1" s="393"/>
      <c r="AF1" s="393"/>
    </row>
    <row r="2" spans="1:32" ht="32.25" customHeight="1" thickBot="1">
      <c r="A2" s="393"/>
      <c r="B2" s="1327" t="s">
        <v>450</v>
      </c>
      <c r="C2" s="1328"/>
      <c r="D2" s="1328"/>
      <c r="E2" s="1328"/>
      <c r="F2" s="1328"/>
      <c r="G2" s="1328"/>
      <c r="H2" s="1328"/>
      <c r="I2" s="1328"/>
      <c r="J2" s="1328"/>
      <c r="K2" s="1328"/>
      <c r="L2" s="1328"/>
      <c r="M2" s="1328"/>
      <c r="N2" s="1329"/>
      <c r="O2" s="393"/>
      <c r="P2" s="393"/>
      <c r="Q2" s="1327" t="s">
        <v>449</v>
      </c>
      <c r="R2" s="1328"/>
      <c r="S2" s="1328"/>
      <c r="T2" s="1328"/>
      <c r="U2" s="1328"/>
      <c r="V2" s="1328"/>
      <c r="W2" s="1328"/>
      <c r="X2" s="1328"/>
      <c r="Y2" s="1328"/>
      <c r="Z2" s="1328"/>
      <c r="AA2" s="1328"/>
      <c r="AB2" s="1328"/>
      <c r="AC2" s="1328"/>
      <c r="AD2" s="1328"/>
      <c r="AE2" s="1329"/>
      <c r="AF2" s="395"/>
    </row>
    <row r="3" spans="1:32" ht="18" hidden="1" customHeight="1" thickBot="1">
      <c r="A3" s="393"/>
      <c r="B3" s="579" t="s">
        <v>362</v>
      </c>
      <c r="C3" s="580"/>
      <c r="D3" s="580"/>
      <c r="E3" s="580"/>
      <c r="F3" s="580"/>
      <c r="G3" s="580"/>
      <c r="H3" s="580"/>
      <c r="I3" s="580"/>
      <c r="J3" s="580"/>
      <c r="K3" s="580"/>
      <c r="L3" s="580"/>
      <c r="M3" s="580"/>
      <c r="N3" s="581"/>
      <c r="O3" s="393"/>
      <c r="P3" s="393"/>
      <c r="Q3" s="579" t="s">
        <v>362</v>
      </c>
      <c r="R3" s="582"/>
      <c r="S3" s="582"/>
      <c r="T3" s="582"/>
      <c r="U3" s="582"/>
      <c r="V3" s="582"/>
      <c r="W3" s="582"/>
      <c r="X3" s="582"/>
      <c r="Y3" s="582"/>
      <c r="Z3" s="582"/>
      <c r="AA3" s="582"/>
      <c r="AB3" s="582"/>
      <c r="AC3" s="582"/>
      <c r="AD3" s="582"/>
      <c r="AE3" s="583"/>
      <c r="AF3" s="395"/>
    </row>
    <row r="4" spans="1:32" s="260" customFormat="1" ht="17.25" customHeight="1" thickBot="1">
      <c r="A4" s="395"/>
      <c r="B4" s="1299" t="s">
        <v>72</v>
      </c>
      <c r="C4" s="1291">
        <v>2000</v>
      </c>
      <c r="D4" s="1293"/>
      <c r="E4" s="1291">
        <v>2001</v>
      </c>
      <c r="F4" s="1293"/>
      <c r="G4" s="1291">
        <v>2002</v>
      </c>
      <c r="H4" s="1293"/>
      <c r="I4" s="1291">
        <v>2003</v>
      </c>
      <c r="J4" s="1293"/>
      <c r="K4" s="1291">
        <v>2004</v>
      </c>
      <c r="L4" s="1293"/>
      <c r="M4" s="1291">
        <v>2005</v>
      </c>
      <c r="N4" s="1293"/>
      <c r="O4" s="396"/>
      <c r="P4" s="396"/>
      <c r="Q4" s="1330" t="s">
        <v>72</v>
      </c>
      <c r="R4" s="1291">
        <v>2006</v>
      </c>
      <c r="S4" s="1293"/>
      <c r="T4" s="1291">
        <v>2007</v>
      </c>
      <c r="U4" s="1293"/>
      <c r="V4" s="1291">
        <v>2008</v>
      </c>
      <c r="W4" s="1293"/>
      <c r="X4" s="1291">
        <v>2009</v>
      </c>
      <c r="Y4" s="1293"/>
      <c r="Z4" s="1291">
        <v>2010</v>
      </c>
      <c r="AA4" s="1293"/>
      <c r="AB4" s="1291">
        <v>2011</v>
      </c>
      <c r="AC4" s="1293"/>
      <c r="AD4" s="1291">
        <v>2012</v>
      </c>
      <c r="AE4" s="1293"/>
      <c r="AF4" s="395"/>
    </row>
    <row r="5" spans="1:32" s="260" customFormat="1" ht="72" customHeight="1" thickBot="1">
      <c r="A5" s="395"/>
      <c r="B5" s="1300"/>
      <c r="C5" s="765" t="s">
        <v>145</v>
      </c>
      <c r="D5" s="765" t="s">
        <v>146</v>
      </c>
      <c r="E5" s="765" t="s">
        <v>145</v>
      </c>
      <c r="F5" s="765" t="s">
        <v>146</v>
      </c>
      <c r="G5" s="765" t="s">
        <v>145</v>
      </c>
      <c r="H5" s="765" t="s">
        <v>146</v>
      </c>
      <c r="I5" s="765" t="s">
        <v>145</v>
      </c>
      <c r="J5" s="765" t="s">
        <v>146</v>
      </c>
      <c r="K5" s="765" t="s">
        <v>145</v>
      </c>
      <c r="L5" s="765" t="s">
        <v>146</v>
      </c>
      <c r="M5" s="765" t="s">
        <v>145</v>
      </c>
      <c r="N5" s="765" t="s">
        <v>146</v>
      </c>
      <c r="O5" s="396"/>
      <c r="P5" s="396"/>
      <c r="Q5" s="1331"/>
      <c r="R5" s="765" t="s">
        <v>145</v>
      </c>
      <c r="S5" s="765" t="s">
        <v>146</v>
      </c>
      <c r="T5" s="765" t="s">
        <v>145</v>
      </c>
      <c r="U5" s="765" t="s">
        <v>146</v>
      </c>
      <c r="V5" s="765" t="s">
        <v>145</v>
      </c>
      <c r="W5" s="765" t="s">
        <v>146</v>
      </c>
      <c r="X5" s="765" t="s">
        <v>145</v>
      </c>
      <c r="Y5" s="765" t="s">
        <v>146</v>
      </c>
      <c r="Z5" s="765" t="s">
        <v>145</v>
      </c>
      <c r="AA5" s="765" t="s">
        <v>146</v>
      </c>
      <c r="AB5" s="765" t="s">
        <v>145</v>
      </c>
      <c r="AC5" s="765" t="s">
        <v>146</v>
      </c>
      <c r="AD5" s="765" t="s">
        <v>145</v>
      </c>
      <c r="AE5" s="765" t="s">
        <v>146</v>
      </c>
      <c r="AF5" s="395"/>
    </row>
    <row r="6" spans="1:32" s="261" customFormat="1" ht="15" customHeight="1" thickBot="1">
      <c r="A6" s="396"/>
      <c r="B6" s="589" t="s">
        <v>2</v>
      </c>
      <c r="C6" s="611">
        <v>4040</v>
      </c>
      <c r="D6" s="611">
        <v>3987</v>
      </c>
      <c r="E6" s="611">
        <v>3900</v>
      </c>
      <c r="F6" s="611">
        <v>3900</v>
      </c>
      <c r="G6" s="611">
        <v>3900</v>
      </c>
      <c r="H6" s="611">
        <v>3900</v>
      </c>
      <c r="I6" s="611">
        <v>3900</v>
      </c>
      <c r="J6" s="611">
        <v>3900</v>
      </c>
      <c r="K6" s="611">
        <v>3900</v>
      </c>
      <c r="L6" s="611">
        <v>3900</v>
      </c>
      <c r="M6" s="611">
        <v>3900</v>
      </c>
      <c r="N6" s="611">
        <v>3900</v>
      </c>
      <c r="O6" s="493"/>
      <c r="P6" s="493"/>
      <c r="Q6" s="589" t="s">
        <v>2</v>
      </c>
      <c r="R6" s="611">
        <v>3934.73</v>
      </c>
      <c r="S6" s="611">
        <v>3934.73</v>
      </c>
      <c r="T6" s="611">
        <v>3934.73</v>
      </c>
      <c r="U6" s="611">
        <v>3934.73</v>
      </c>
      <c r="V6" s="611">
        <v>3931.7</v>
      </c>
      <c r="W6" s="611">
        <v>3721.39</v>
      </c>
      <c r="X6" s="611">
        <v>3919.52</v>
      </c>
      <c r="Y6" s="611">
        <v>3711.02</v>
      </c>
      <c r="Z6" s="611">
        <v>3919.52</v>
      </c>
      <c r="AA6" s="611">
        <v>3711.02</v>
      </c>
      <c r="AB6" s="611">
        <v>3919.52</v>
      </c>
      <c r="AC6" s="611">
        <v>3811</v>
      </c>
      <c r="AD6" s="611">
        <v>3919.52</v>
      </c>
      <c r="AE6" s="611">
        <v>3711.04</v>
      </c>
      <c r="AF6" s="396"/>
    </row>
    <row r="7" spans="1:32" s="261" customFormat="1" ht="15" customHeight="1" thickBot="1">
      <c r="A7" s="396"/>
      <c r="B7" s="587" t="s">
        <v>3</v>
      </c>
      <c r="C7" s="610">
        <v>8690</v>
      </c>
      <c r="D7" s="610">
        <v>8590</v>
      </c>
      <c r="E7" s="610">
        <v>7870</v>
      </c>
      <c r="F7" s="610">
        <v>7800</v>
      </c>
      <c r="G7" s="610">
        <v>7860</v>
      </c>
      <c r="H7" s="610">
        <v>7690</v>
      </c>
      <c r="I7" s="610">
        <v>7957.5</v>
      </c>
      <c r="J7" s="610">
        <v>7900</v>
      </c>
      <c r="K7" s="610">
        <v>7957.5</v>
      </c>
      <c r="L7" s="610">
        <v>7920</v>
      </c>
      <c r="M7" s="610">
        <v>8077</v>
      </c>
      <c r="N7" s="610">
        <v>8049</v>
      </c>
      <c r="O7" s="493"/>
      <c r="P7" s="493"/>
      <c r="Q7" s="587" t="s">
        <v>3</v>
      </c>
      <c r="R7" s="610">
        <v>8077</v>
      </c>
      <c r="S7" s="610">
        <v>8049</v>
      </c>
      <c r="T7" s="610">
        <v>7949</v>
      </c>
      <c r="U7" s="610">
        <v>7932</v>
      </c>
      <c r="V7" s="610">
        <v>8931.18</v>
      </c>
      <c r="W7" s="610">
        <v>8858.57</v>
      </c>
      <c r="X7" s="610">
        <v>8629</v>
      </c>
      <c r="Y7" s="610">
        <v>8517.74</v>
      </c>
      <c r="Z7" s="610">
        <v>8637</v>
      </c>
      <c r="AA7" s="610">
        <v>8538.2199999999993</v>
      </c>
      <c r="AB7" s="610">
        <v>8652.5</v>
      </c>
      <c r="AC7" s="610">
        <v>8565.9</v>
      </c>
      <c r="AD7" s="610">
        <v>8659.5</v>
      </c>
      <c r="AE7" s="610">
        <v>8574.7199999999993</v>
      </c>
      <c r="AF7" s="396"/>
    </row>
    <row r="8" spans="1:32" s="261" customFormat="1" ht="15" customHeight="1" thickBot="1">
      <c r="A8" s="396"/>
      <c r="B8" s="589" t="s">
        <v>4</v>
      </c>
      <c r="C8" s="611">
        <v>2440</v>
      </c>
      <c r="D8" s="611">
        <v>2340</v>
      </c>
      <c r="E8" s="611">
        <v>2450</v>
      </c>
      <c r="F8" s="611">
        <v>2190</v>
      </c>
      <c r="G8" s="611">
        <v>2455</v>
      </c>
      <c r="H8" s="611">
        <v>2040</v>
      </c>
      <c r="I8" s="611">
        <v>2445</v>
      </c>
      <c r="J8" s="611">
        <v>2390</v>
      </c>
      <c r="K8" s="611">
        <v>2442</v>
      </c>
      <c r="L8" s="611">
        <v>2390</v>
      </c>
      <c r="M8" s="611">
        <v>2442</v>
      </c>
      <c r="N8" s="611">
        <v>2390</v>
      </c>
      <c r="O8" s="493"/>
      <c r="P8" s="493"/>
      <c r="Q8" s="589" t="s">
        <v>4</v>
      </c>
      <c r="R8" s="611">
        <v>2552.17</v>
      </c>
      <c r="S8" s="611">
        <v>2411.37</v>
      </c>
      <c r="T8" s="611">
        <v>2552.17</v>
      </c>
      <c r="U8" s="611">
        <v>2413.0300000000002</v>
      </c>
      <c r="V8" s="611">
        <v>2800.12</v>
      </c>
      <c r="W8" s="611">
        <v>2765.19</v>
      </c>
      <c r="X8" s="611">
        <v>2800.13</v>
      </c>
      <c r="Y8" s="611">
        <v>2765.2</v>
      </c>
      <c r="Z8" s="611">
        <v>2800.13</v>
      </c>
      <c r="AA8" s="611">
        <v>2765.2</v>
      </c>
      <c r="AB8" s="611">
        <v>2600</v>
      </c>
      <c r="AC8" s="611">
        <v>2517.5</v>
      </c>
      <c r="AD8" s="611">
        <v>2599.9699999999998</v>
      </c>
      <c r="AE8" s="611">
        <v>2517.5300000000002</v>
      </c>
      <c r="AF8" s="396"/>
    </row>
    <row r="9" spans="1:32" s="261" customFormat="1" ht="15" customHeight="1" thickBot="1">
      <c r="A9" s="396"/>
      <c r="B9" s="587" t="s">
        <v>5</v>
      </c>
      <c r="C9" s="610">
        <v>1540</v>
      </c>
      <c r="D9" s="610">
        <v>1540</v>
      </c>
      <c r="E9" s="610">
        <v>4250</v>
      </c>
      <c r="F9" s="610">
        <v>4250</v>
      </c>
      <c r="G9" s="610">
        <v>4247.9999999999991</v>
      </c>
      <c r="H9" s="610">
        <v>4247.9999999999991</v>
      </c>
      <c r="I9" s="610">
        <v>4248</v>
      </c>
      <c r="J9" s="610">
        <v>4248</v>
      </c>
      <c r="K9" s="610">
        <v>4247.9999999999991</v>
      </c>
      <c r="L9" s="610">
        <v>4247.9999999999991</v>
      </c>
      <c r="M9" s="610">
        <v>4247.9999999999991</v>
      </c>
      <c r="N9" s="610">
        <v>4248</v>
      </c>
      <c r="O9" s="493"/>
      <c r="P9" s="493"/>
      <c r="Q9" s="587" t="s">
        <v>5</v>
      </c>
      <c r="R9" s="610">
        <v>4248</v>
      </c>
      <c r="S9" s="610">
        <v>4248</v>
      </c>
      <c r="T9" s="610">
        <v>2913.55</v>
      </c>
      <c r="U9" s="610">
        <v>2913.55</v>
      </c>
      <c r="V9" s="610">
        <v>2916.56</v>
      </c>
      <c r="W9" s="610">
        <v>2913.71</v>
      </c>
      <c r="X9" s="610">
        <v>2917.54</v>
      </c>
      <c r="Y9" s="610">
        <v>2914.6899999999996</v>
      </c>
      <c r="Z9" s="610">
        <v>2917.54</v>
      </c>
      <c r="AA9" s="610">
        <v>2914.69</v>
      </c>
      <c r="AB9" s="610">
        <v>3103.5</v>
      </c>
      <c r="AC9" s="610">
        <v>3093.1</v>
      </c>
      <c r="AD9" s="610">
        <v>3628.06</v>
      </c>
      <c r="AE9" s="610">
        <v>3606.33</v>
      </c>
      <c r="AF9" s="396"/>
    </row>
    <row r="10" spans="1:32" s="261" customFormat="1" ht="15" customHeight="1" thickBot="1">
      <c r="A10" s="396"/>
      <c r="B10" s="589" t="s">
        <v>7</v>
      </c>
      <c r="C10" s="611">
        <v>6546</v>
      </c>
      <c r="D10" s="611">
        <v>6410</v>
      </c>
      <c r="E10" s="611">
        <v>6480</v>
      </c>
      <c r="F10" s="611">
        <v>6470</v>
      </c>
      <c r="G10" s="611">
        <v>8720</v>
      </c>
      <c r="H10" s="611">
        <v>7100</v>
      </c>
      <c r="I10" s="611">
        <v>8720</v>
      </c>
      <c r="J10" s="611">
        <v>8110</v>
      </c>
      <c r="K10" s="611">
        <v>8720</v>
      </c>
      <c r="L10" s="611">
        <v>8110</v>
      </c>
      <c r="M10" s="611">
        <v>10140</v>
      </c>
      <c r="N10" s="611">
        <v>9530</v>
      </c>
      <c r="O10" s="493"/>
      <c r="P10" s="493"/>
      <c r="Q10" s="589" t="s">
        <v>7</v>
      </c>
      <c r="R10" s="611">
        <v>10140</v>
      </c>
      <c r="S10" s="611">
        <v>9530</v>
      </c>
      <c r="T10" s="611">
        <v>9360</v>
      </c>
      <c r="U10" s="611">
        <v>8930</v>
      </c>
      <c r="V10" s="611">
        <v>5260</v>
      </c>
      <c r="W10" s="611">
        <v>4730</v>
      </c>
      <c r="X10" s="611">
        <v>8767.33</v>
      </c>
      <c r="Y10" s="611">
        <v>7288.91</v>
      </c>
      <c r="Z10" s="611">
        <v>6305</v>
      </c>
      <c r="AA10" s="611">
        <v>5920</v>
      </c>
      <c r="AB10" s="611">
        <v>6850</v>
      </c>
      <c r="AC10" s="611">
        <v>6192.7</v>
      </c>
      <c r="AD10" s="611">
        <v>6840</v>
      </c>
      <c r="AE10" s="611">
        <v>6680</v>
      </c>
      <c r="AF10" s="396"/>
    </row>
    <row r="11" spans="1:32" s="261" customFormat="1" ht="15" customHeight="1" thickBot="1">
      <c r="A11" s="396"/>
      <c r="B11" s="587" t="s">
        <v>8</v>
      </c>
      <c r="C11" s="610">
        <v>15510</v>
      </c>
      <c r="D11" s="610">
        <v>14636</v>
      </c>
      <c r="E11" s="610">
        <v>16420</v>
      </c>
      <c r="F11" s="610">
        <v>14410</v>
      </c>
      <c r="G11" s="610">
        <v>16426</v>
      </c>
      <c r="H11" s="610">
        <v>14410</v>
      </c>
      <c r="I11" s="610">
        <v>16426.000000000004</v>
      </c>
      <c r="J11" s="610">
        <v>14300</v>
      </c>
      <c r="K11" s="610">
        <v>16426.000000000004</v>
      </c>
      <c r="L11" s="610">
        <v>14300</v>
      </c>
      <c r="M11" s="610">
        <v>16426.000000000004</v>
      </c>
      <c r="N11" s="610">
        <v>14301</v>
      </c>
      <c r="O11" s="493"/>
      <c r="P11" s="493"/>
      <c r="Q11" s="587" t="s">
        <v>8</v>
      </c>
      <c r="R11" s="610">
        <v>16426</v>
      </c>
      <c r="S11" s="610">
        <v>14301</v>
      </c>
      <c r="T11" s="610">
        <v>13215</v>
      </c>
      <c r="U11" s="610">
        <v>13215</v>
      </c>
      <c r="V11" s="610">
        <v>13215</v>
      </c>
      <c r="W11" s="610">
        <v>13215</v>
      </c>
      <c r="X11" s="610">
        <v>13215.372000000001</v>
      </c>
      <c r="Y11" s="610">
        <v>13215.372000000001</v>
      </c>
      <c r="Z11" s="610">
        <v>13215.371999999999</v>
      </c>
      <c r="AA11" s="610">
        <v>13215.371999999999</v>
      </c>
      <c r="AB11" s="610">
        <v>12915.4</v>
      </c>
      <c r="AC11" s="610">
        <v>12915.4</v>
      </c>
      <c r="AD11" s="610">
        <v>12915.37</v>
      </c>
      <c r="AE11" s="610">
        <v>12915.37</v>
      </c>
      <c r="AF11" s="396"/>
    </row>
    <row r="12" spans="1:32" s="261" customFormat="1" ht="15" customHeight="1" thickBot="1">
      <c r="A12" s="396"/>
      <c r="B12" s="589" t="s">
        <v>67</v>
      </c>
      <c r="C12" s="611">
        <v>13441</v>
      </c>
      <c r="D12" s="611">
        <v>12374</v>
      </c>
      <c r="E12" s="611">
        <v>11200</v>
      </c>
      <c r="F12" s="611">
        <v>10430</v>
      </c>
      <c r="G12" s="611">
        <v>11200</v>
      </c>
      <c r="H12" s="611">
        <v>10340</v>
      </c>
      <c r="I12" s="611">
        <v>9305</v>
      </c>
      <c r="J12" s="611">
        <v>8850</v>
      </c>
      <c r="K12" s="611">
        <v>9305</v>
      </c>
      <c r="L12" s="611">
        <v>8850</v>
      </c>
      <c r="M12" s="611">
        <v>9305</v>
      </c>
      <c r="N12" s="611">
        <v>8848</v>
      </c>
      <c r="O12" s="493"/>
      <c r="P12" s="493"/>
      <c r="Q12" s="589" t="s">
        <v>67</v>
      </c>
      <c r="R12" s="611">
        <v>9360</v>
      </c>
      <c r="S12" s="611">
        <v>8930</v>
      </c>
      <c r="T12" s="611">
        <v>10595.65</v>
      </c>
      <c r="U12" s="611">
        <v>10222.39</v>
      </c>
      <c r="V12" s="611">
        <v>11155.64</v>
      </c>
      <c r="W12" s="611">
        <v>10356.85</v>
      </c>
      <c r="X12" s="611">
        <v>11650.550000000001</v>
      </c>
      <c r="Y12" s="611">
        <v>11212.05</v>
      </c>
      <c r="Z12" s="611">
        <v>11650.55</v>
      </c>
      <c r="AA12" s="611">
        <v>11238.05</v>
      </c>
      <c r="AB12" s="611">
        <v>11910.9</v>
      </c>
      <c r="AC12" s="611">
        <v>11493.3</v>
      </c>
      <c r="AD12" s="611">
        <v>11935.93</v>
      </c>
      <c r="AE12" s="611">
        <v>11518.32</v>
      </c>
      <c r="AF12" s="396"/>
    </row>
    <row r="13" spans="1:32" s="261" customFormat="1" ht="15" customHeight="1" thickBot="1">
      <c r="A13" s="396"/>
      <c r="B13" s="587" t="s">
        <v>6</v>
      </c>
      <c r="C13" s="610">
        <v>2800</v>
      </c>
      <c r="D13" s="610">
        <v>2740</v>
      </c>
      <c r="E13" s="610">
        <v>2800</v>
      </c>
      <c r="F13" s="610">
        <v>2770</v>
      </c>
      <c r="G13" s="610">
        <v>2800</v>
      </c>
      <c r="H13" s="610">
        <v>2770</v>
      </c>
      <c r="I13" s="610">
        <v>2800</v>
      </c>
      <c r="J13" s="610">
        <v>2770</v>
      </c>
      <c r="K13" s="610">
        <v>2800</v>
      </c>
      <c r="L13" s="610">
        <v>2770</v>
      </c>
      <c r="M13" s="610">
        <v>2800</v>
      </c>
      <c r="N13" s="610">
        <v>2770</v>
      </c>
      <c r="O13" s="493"/>
      <c r="P13" s="493"/>
      <c r="Q13" s="587" t="s">
        <v>6</v>
      </c>
      <c r="R13" s="610">
        <v>2800</v>
      </c>
      <c r="S13" s="610">
        <v>2770</v>
      </c>
      <c r="T13" s="610">
        <v>3638</v>
      </c>
      <c r="U13" s="610">
        <v>3638</v>
      </c>
      <c r="V13" s="610">
        <v>3651.88</v>
      </c>
      <c r="W13" s="610">
        <v>3647.88</v>
      </c>
      <c r="X13" s="610">
        <v>3750.94</v>
      </c>
      <c r="Y13" s="610">
        <v>3691.61</v>
      </c>
      <c r="Z13" s="610">
        <v>3750.94</v>
      </c>
      <c r="AA13" s="610">
        <v>3699.61</v>
      </c>
      <c r="AB13" s="610">
        <v>3635.4</v>
      </c>
      <c r="AC13" s="610">
        <v>3514.2</v>
      </c>
      <c r="AD13" s="610">
        <v>3736.3</v>
      </c>
      <c r="AE13" s="610">
        <v>3620.24</v>
      </c>
      <c r="AF13" s="396"/>
    </row>
    <row r="14" spans="1:32" s="261" customFormat="1" ht="15" customHeight="1" thickBot="1">
      <c r="A14" s="396"/>
      <c r="B14" s="589" t="s">
        <v>9</v>
      </c>
      <c r="C14" s="611">
        <v>35500</v>
      </c>
      <c r="D14" s="611">
        <v>35500</v>
      </c>
      <c r="E14" s="611">
        <v>35730</v>
      </c>
      <c r="F14" s="611">
        <v>35730</v>
      </c>
      <c r="G14" s="611">
        <v>35730</v>
      </c>
      <c r="H14" s="611">
        <v>35730</v>
      </c>
      <c r="I14" s="611">
        <v>35730</v>
      </c>
      <c r="J14" s="611">
        <v>35730</v>
      </c>
      <c r="K14" s="611">
        <v>35730</v>
      </c>
      <c r="L14" s="611">
        <v>35730</v>
      </c>
      <c r="M14" s="611">
        <v>35730</v>
      </c>
      <c r="N14" s="611">
        <v>35730</v>
      </c>
      <c r="O14" s="493"/>
      <c r="P14" s="493"/>
      <c r="Q14" s="589" t="s">
        <v>9</v>
      </c>
      <c r="R14" s="611">
        <v>35730</v>
      </c>
      <c r="S14" s="611">
        <v>35730</v>
      </c>
      <c r="T14" s="611">
        <v>33463.120000000003</v>
      </c>
      <c r="U14" s="611">
        <v>32269.1</v>
      </c>
      <c r="V14" s="611">
        <v>33463.120000000003</v>
      </c>
      <c r="W14" s="611">
        <v>32269.1</v>
      </c>
      <c r="X14" s="611">
        <v>32088</v>
      </c>
      <c r="Y14" s="611">
        <v>31538.25</v>
      </c>
      <c r="Z14" s="611">
        <v>32088</v>
      </c>
      <c r="AA14" s="611">
        <v>31538.25</v>
      </c>
      <c r="AB14" s="611">
        <v>31930</v>
      </c>
      <c r="AC14" s="611">
        <v>31528.25</v>
      </c>
      <c r="AD14" s="611">
        <v>31530</v>
      </c>
      <c r="AE14" s="611">
        <v>31528.25</v>
      </c>
      <c r="AF14" s="396"/>
    </row>
    <row r="15" spans="1:32" s="261" customFormat="1" ht="15" customHeight="1" thickBot="1">
      <c r="A15" s="396"/>
      <c r="B15" s="587" t="s">
        <v>10</v>
      </c>
      <c r="C15" s="610">
        <v>7160</v>
      </c>
      <c r="D15" s="610">
        <v>6613</v>
      </c>
      <c r="E15" s="610">
        <v>6770</v>
      </c>
      <c r="F15" s="610">
        <v>6000</v>
      </c>
      <c r="G15" s="610">
        <v>7576</v>
      </c>
      <c r="H15" s="610">
        <v>6400</v>
      </c>
      <c r="I15" s="610">
        <v>7632</v>
      </c>
      <c r="J15" s="610">
        <v>6370</v>
      </c>
      <c r="K15" s="610">
        <v>7632</v>
      </c>
      <c r="L15" s="610">
        <v>6370</v>
      </c>
      <c r="M15" s="610">
        <v>7632</v>
      </c>
      <c r="N15" s="610">
        <v>6370</v>
      </c>
      <c r="O15" s="493"/>
      <c r="P15" s="493"/>
      <c r="Q15" s="587" t="s">
        <v>10</v>
      </c>
      <c r="R15" s="610">
        <v>7389.32</v>
      </c>
      <c r="S15" s="610">
        <v>7098.45</v>
      </c>
      <c r="T15" s="610">
        <v>7565.36</v>
      </c>
      <c r="U15" s="610">
        <v>6794.18</v>
      </c>
      <c r="V15" s="610">
        <v>7588.36</v>
      </c>
      <c r="W15" s="610">
        <v>7178.9</v>
      </c>
      <c r="X15" s="610">
        <v>7922.88</v>
      </c>
      <c r="Y15" s="610">
        <v>7534.16</v>
      </c>
      <c r="Z15" s="610">
        <v>7939.83</v>
      </c>
      <c r="AA15" s="610">
        <v>7545.71</v>
      </c>
      <c r="AB15" s="610">
        <v>7551.6</v>
      </c>
      <c r="AC15" s="610">
        <v>7247.6</v>
      </c>
      <c r="AD15" s="610">
        <v>7501.63</v>
      </c>
      <c r="AE15" s="610">
        <v>7255.64</v>
      </c>
      <c r="AF15" s="396"/>
    </row>
    <row r="16" spans="1:32" s="261" customFormat="1" ht="15" customHeight="1" thickBot="1">
      <c r="A16" s="396"/>
      <c r="B16" s="589" t="s">
        <v>11</v>
      </c>
      <c r="C16" s="611">
        <v>12220</v>
      </c>
      <c r="D16" s="611">
        <v>11574</v>
      </c>
      <c r="E16" s="611">
        <v>13490</v>
      </c>
      <c r="F16" s="611">
        <v>11780</v>
      </c>
      <c r="G16" s="611">
        <v>13494</v>
      </c>
      <c r="H16" s="611">
        <v>11780</v>
      </c>
      <c r="I16" s="611">
        <v>13494</v>
      </c>
      <c r="J16" s="611">
        <v>12520</v>
      </c>
      <c r="K16" s="611">
        <v>13674</v>
      </c>
      <c r="L16" s="611">
        <v>12570</v>
      </c>
      <c r="M16" s="611">
        <v>13674</v>
      </c>
      <c r="N16" s="611">
        <v>12574</v>
      </c>
      <c r="O16" s="493"/>
      <c r="P16" s="493"/>
      <c r="Q16" s="589" t="s">
        <v>11</v>
      </c>
      <c r="R16" s="611">
        <v>13675</v>
      </c>
      <c r="S16" s="611">
        <v>12575</v>
      </c>
      <c r="T16" s="611">
        <v>13675</v>
      </c>
      <c r="U16" s="611">
        <v>12575</v>
      </c>
      <c r="V16" s="611">
        <v>13689</v>
      </c>
      <c r="W16" s="611">
        <v>12709.51</v>
      </c>
      <c r="X16" s="611">
        <v>13689.213</v>
      </c>
      <c r="Y16" s="611">
        <v>12709.723</v>
      </c>
      <c r="Z16" s="611">
        <v>13689.21</v>
      </c>
      <c r="AA16" s="611">
        <v>12709.723</v>
      </c>
      <c r="AB16" s="611">
        <v>13300</v>
      </c>
      <c r="AC16" s="611">
        <v>12680</v>
      </c>
      <c r="AD16" s="611">
        <v>13250</v>
      </c>
      <c r="AE16" s="611">
        <v>12686</v>
      </c>
      <c r="AF16" s="396"/>
    </row>
    <row r="17" spans="1:32" s="261" customFormat="1" ht="15" customHeight="1" thickBot="1">
      <c r="A17" s="396"/>
      <c r="B17" s="587" t="s">
        <v>12</v>
      </c>
      <c r="C17" s="610">
        <v>6804</v>
      </c>
      <c r="D17" s="610">
        <v>6395</v>
      </c>
      <c r="E17" s="610">
        <v>6990</v>
      </c>
      <c r="F17" s="610">
        <v>6730</v>
      </c>
      <c r="G17" s="610">
        <v>6998</v>
      </c>
      <c r="H17" s="610">
        <v>6310</v>
      </c>
      <c r="I17" s="610">
        <v>7286.0000000000009</v>
      </c>
      <c r="J17" s="610">
        <v>6930</v>
      </c>
      <c r="K17" s="610">
        <v>7420</v>
      </c>
      <c r="L17" s="610">
        <v>7080</v>
      </c>
      <c r="M17" s="610">
        <v>7420</v>
      </c>
      <c r="N17" s="610">
        <v>7078</v>
      </c>
      <c r="O17" s="493"/>
      <c r="P17" s="493"/>
      <c r="Q17" s="587" t="s">
        <v>12</v>
      </c>
      <c r="R17" s="610">
        <v>7368.06</v>
      </c>
      <c r="S17" s="610">
        <v>6410.06</v>
      </c>
      <c r="T17" s="610">
        <v>7521.25</v>
      </c>
      <c r="U17" s="610">
        <v>6612.59</v>
      </c>
      <c r="V17" s="610">
        <v>7617.34</v>
      </c>
      <c r="W17" s="610">
        <v>6700.66</v>
      </c>
      <c r="X17" s="610">
        <v>7701.79</v>
      </c>
      <c r="Y17" s="610">
        <v>6794.89</v>
      </c>
      <c r="Z17" s="610">
        <v>7752.2169999999996</v>
      </c>
      <c r="AA17" s="610">
        <v>7171.1319999999996</v>
      </c>
      <c r="AB17" s="610">
        <v>7780.6</v>
      </c>
      <c r="AC17" s="610">
        <v>7183.9</v>
      </c>
      <c r="AD17" s="610">
        <v>7832.55</v>
      </c>
      <c r="AE17" s="610">
        <v>7406.45</v>
      </c>
      <c r="AF17" s="396"/>
    </row>
    <row r="18" spans="1:32" s="261" customFormat="1" ht="15" customHeight="1" thickBot="1">
      <c r="A18" s="396"/>
      <c r="B18" s="589" t="s">
        <v>13</v>
      </c>
      <c r="C18" s="611">
        <v>5520</v>
      </c>
      <c r="D18" s="611">
        <v>3620</v>
      </c>
      <c r="E18" s="611">
        <v>4120</v>
      </c>
      <c r="F18" s="611">
        <v>3900</v>
      </c>
      <c r="G18" s="611">
        <v>4115</v>
      </c>
      <c r="H18" s="611">
        <v>3900</v>
      </c>
      <c r="I18" s="611">
        <v>4115</v>
      </c>
      <c r="J18" s="611">
        <v>3900</v>
      </c>
      <c r="K18" s="611">
        <v>4115</v>
      </c>
      <c r="L18" s="611">
        <v>3900</v>
      </c>
      <c r="M18" s="611">
        <v>4115</v>
      </c>
      <c r="N18" s="611">
        <v>3911</v>
      </c>
      <c r="O18" s="493"/>
      <c r="P18" s="493"/>
      <c r="Q18" s="589" t="s">
        <v>13</v>
      </c>
      <c r="R18" s="611">
        <v>4114.2</v>
      </c>
      <c r="S18" s="611">
        <v>3908.5</v>
      </c>
      <c r="T18" s="611">
        <v>4115</v>
      </c>
      <c r="U18" s="611">
        <v>3919</v>
      </c>
      <c r="V18" s="611">
        <v>4303.9799999999996</v>
      </c>
      <c r="W18" s="611">
        <v>4099.54</v>
      </c>
      <c r="X18" s="611">
        <v>4279.16</v>
      </c>
      <c r="Y18" s="611">
        <v>4082.96</v>
      </c>
      <c r="Z18" s="611">
        <v>4279.16</v>
      </c>
      <c r="AA18" s="611">
        <v>4094.6999999999994</v>
      </c>
      <c r="AB18" s="611">
        <v>4279.16</v>
      </c>
      <c r="AC18" s="611">
        <v>4144.7</v>
      </c>
      <c r="AD18" s="611">
        <v>4304</v>
      </c>
      <c r="AE18" s="611">
        <v>4125.84</v>
      </c>
      <c r="AF18" s="396"/>
    </row>
    <row r="19" spans="1:32" s="261" customFormat="1" ht="15" customHeight="1" thickBot="1">
      <c r="A19" s="396"/>
      <c r="B19" s="587" t="s">
        <v>14</v>
      </c>
      <c r="C19" s="610">
        <v>18600</v>
      </c>
      <c r="D19" s="610">
        <v>17790</v>
      </c>
      <c r="E19" s="610">
        <v>19030</v>
      </c>
      <c r="F19" s="610">
        <v>18710</v>
      </c>
      <c r="G19" s="610">
        <v>19032.999999999996</v>
      </c>
      <c r="H19" s="610">
        <v>17890</v>
      </c>
      <c r="I19" s="610">
        <v>19032.999999999996</v>
      </c>
      <c r="J19" s="610">
        <v>17890</v>
      </c>
      <c r="K19" s="610">
        <v>20599</v>
      </c>
      <c r="L19" s="610">
        <v>20370</v>
      </c>
      <c r="M19" s="610">
        <v>20599</v>
      </c>
      <c r="N19" s="610">
        <v>20366</v>
      </c>
      <c r="O19" s="493"/>
      <c r="P19" s="493"/>
      <c r="Q19" s="587" t="s">
        <v>14</v>
      </c>
      <c r="R19" s="610">
        <v>20649</v>
      </c>
      <c r="S19" s="610">
        <v>20096</v>
      </c>
      <c r="T19" s="610">
        <v>20649.34</v>
      </c>
      <c r="U19" s="610">
        <v>20106.91</v>
      </c>
      <c r="V19" s="610">
        <v>20838.490000000002</v>
      </c>
      <c r="W19" s="610">
        <v>20296.060000000001</v>
      </c>
      <c r="X19" s="610">
        <v>20693.603999999999</v>
      </c>
      <c r="Y19" s="610">
        <v>20276.009999999998</v>
      </c>
      <c r="Z19" s="610">
        <v>20693.603999999999</v>
      </c>
      <c r="AA19" s="610">
        <v>20276.009999999998</v>
      </c>
      <c r="AB19" s="610">
        <v>20650</v>
      </c>
      <c r="AC19" s="610">
        <v>20410</v>
      </c>
      <c r="AD19" s="610">
        <v>19450</v>
      </c>
      <c r="AE19" s="610">
        <v>18960</v>
      </c>
      <c r="AF19" s="396"/>
    </row>
    <row r="20" spans="1:32" s="261" customFormat="1" ht="15" customHeight="1" thickBot="1">
      <c r="A20" s="396"/>
      <c r="B20" s="589" t="s">
        <v>15</v>
      </c>
      <c r="C20" s="611">
        <v>36520</v>
      </c>
      <c r="D20" s="611">
        <v>36430</v>
      </c>
      <c r="E20" s="611">
        <v>36540</v>
      </c>
      <c r="F20" s="611">
        <v>36200</v>
      </c>
      <c r="G20" s="611">
        <v>36540.410000000003</v>
      </c>
      <c r="H20" s="611">
        <v>36200</v>
      </c>
      <c r="I20" s="611">
        <v>37832</v>
      </c>
      <c r="J20" s="611">
        <v>37130</v>
      </c>
      <c r="K20" s="611">
        <v>37832</v>
      </c>
      <c r="L20" s="611">
        <v>37130</v>
      </c>
      <c r="M20" s="611">
        <v>37960</v>
      </c>
      <c r="N20" s="611">
        <v>37179</v>
      </c>
      <c r="O20" s="493"/>
      <c r="P20" s="493"/>
      <c r="Q20" s="589" t="s">
        <v>15</v>
      </c>
      <c r="R20" s="611">
        <v>37960</v>
      </c>
      <c r="S20" s="611">
        <v>37179</v>
      </c>
      <c r="T20" s="611">
        <v>37960</v>
      </c>
      <c r="U20" s="611">
        <v>37179</v>
      </c>
      <c r="V20" s="611">
        <v>37428</v>
      </c>
      <c r="W20" s="611">
        <v>37179</v>
      </c>
      <c r="X20" s="611">
        <v>35476.269999999997</v>
      </c>
      <c r="Y20" s="611">
        <v>35476.269999999997</v>
      </c>
      <c r="Z20" s="611">
        <v>35476.269999999997</v>
      </c>
      <c r="AA20" s="611">
        <v>35476.269999999997</v>
      </c>
      <c r="AB20" s="611">
        <v>36472</v>
      </c>
      <c r="AC20" s="611">
        <v>36472</v>
      </c>
      <c r="AD20" s="611">
        <v>34772</v>
      </c>
      <c r="AE20" s="611">
        <v>34772</v>
      </c>
      <c r="AF20" s="396"/>
    </row>
    <row r="21" spans="1:32" s="261" customFormat="1" ht="15" customHeight="1" thickBot="1">
      <c r="A21" s="396"/>
      <c r="B21" s="587" t="s">
        <v>68</v>
      </c>
      <c r="C21" s="610">
        <v>9220</v>
      </c>
      <c r="D21" s="610">
        <v>6559</v>
      </c>
      <c r="E21" s="610">
        <v>10240</v>
      </c>
      <c r="F21" s="610">
        <v>8040</v>
      </c>
      <c r="G21" s="610">
        <v>10510</v>
      </c>
      <c r="H21" s="610">
        <v>7900</v>
      </c>
      <c r="I21" s="610">
        <v>10600.000000000002</v>
      </c>
      <c r="J21" s="610">
        <v>8600</v>
      </c>
      <c r="K21" s="610">
        <v>10590</v>
      </c>
      <c r="L21" s="610">
        <v>8600</v>
      </c>
      <c r="M21" s="610">
        <v>10590</v>
      </c>
      <c r="N21" s="610">
        <v>8620</v>
      </c>
      <c r="O21" s="493"/>
      <c r="P21" s="493"/>
      <c r="Q21" s="587" t="s">
        <v>68</v>
      </c>
      <c r="R21" s="610">
        <v>10590</v>
      </c>
      <c r="S21" s="610">
        <v>8620</v>
      </c>
      <c r="T21" s="610">
        <v>10590</v>
      </c>
      <c r="U21" s="610">
        <v>8620</v>
      </c>
      <c r="V21" s="610">
        <v>14680.97</v>
      </c>
      <c r="W21" s="610">
        <v>13444.24</v>
      </c>
      <c r="X21" s="610">
        <v>14683.04</v>
      </c>
      <c r="Y21" s="610">
        <v>13922.73</v>
      </c>
      <c r="Z21" s="610">
        <v>14683.04</v>
      </c>
      <c r="AA21" s="610">
        <v>13922.73</v>
      </c>
      <c r="AB21" s="610">
        <v>15030.8</v>
      </c>
      <c r="AC21" s="610">
        <v>14166.5</v>
      </c>
      <c r="AD21" s="610">
        <v>15030.9</v>
      </c>
      <c r="AE21" s="610">
        <v>14076.05</v>
      </c>
      <c r="AF21" s="396"/>
    </row>
    <row r="22" spans="1:32" s="261" customFormat="1" ht="15" customHeight="1" thickBot="1">
      <c r="A22" s="396"/>
      <c r="B22" s="589" t="s">
        <v>16</v>
      </c>
      <c r="C22" s="611">
        <v>8186</v>
      </c>
      <c r="D22" s="611">
        <v>7608</v>
      </c>
      <c r="E22" s="611">
        <v>9500</v>
      </c>
      <c r="F22" s="611">
        <v>9500</v>
      </c>
      <c r="G22" s="611">
        <v>9504.0000000000018</v>
      </c>
      <c r="H22" s="611">
        <v>9504.0000000000018</v>
      </c>
      <c r="I22" s="611">
        <v>9504.0000000000018</v>
      </c>
      <c r="J22" s="611">
        <v>9360</v>
      </c>
      <c r="K22" s="611">
        <v>9500</v>
      </c>
      <c r="L22" s="611">
        <v>9360</v>
      </c>
      <c r="M22" s="611">
        <v>9500</v>
      </c>
      <c r="N22" s="611">
        <v>9362</v>
      </c>
      <c r="O22" s="493"/>
      <c r="P22" s="493"/>
      <c r="Q22" s="589" t="s">
        <v>16</v>
      </c>
      <c r="R22" s="611">
        <v>9500</v>
      </c>
      <c r="S22" s="611">
        <v>9362</v>
      </c>
      <c r="T22" s="611">
        <v>9941</v>
      </c>
      <c r="U22" s="611">
        <v>9729</v>
      </c>
      <c r="V22" s="611">
        <v>9941.2000000000007</v>
      </c>
      <c r="W22" s="611">
        <v>9643.11</v>
      </c>
      <c r="X22" s="611">
        <v>9941.2000000000007</v>
      </c>
      <c r="Y22" s="611">
        <v>9643.15</v>
      </c>
      <c r="Z22" s="611">
        <v>9941.2000000000007</v>
      </c>
      <c r="AA22" s="611">
        <v>9643.1069217139047</v>
      </c>
      <c r="AB22" s="611">
        <v>9991.2000000000007</v>
      </c>
      <c r="AC22" s="611">
        <v>9683.1069217138993</v>
      </c>
      <c r="AD22" s="611">
        <v>9941.2000000000007</v>
      </c>
      <c r="AE22" s="611">
        <v>9683.11</v>
      </c>
      <c r="AF22" s="396"/>
    </row>
    <row r="23" spans="1:32" s="261" customFormat="1" ht="15" customHeight="1" thickBot="1">
      <c r="A23" s="396"/>
      <c r="B23" s="587" t="s">
        <v>17</v>
      </c>
      <c r="C23" s="610">
        <v>2686</v>
      </c>
      <c r="D23" s="610">
        <v>2685</v>
      </c>
      <c r="E23" s="610">
        <v>2750</v>
      </c>
      <c r="F23" s="610">
        <v>2710</v>
      </c>
      <c r="G23" s="610">
        <v>2750</v>
      </c>
      <c r="H23" s="610">
        <v>2710</v>
      </c>
      <c r="I23" s="610">
        <v>2758</v>
      </c>
      <c r="J23" s="610">
        <v>2740</v>
      </c>
      <c r="K23" s="610">
        <v>2758</v>
      </c>
      <c r="L23" s="610">
        <v>2740</v>
      </c>
      <c r="M23" s="610">
        <v>2758</v>
      </c>
      <c r="N23" s="610">
        <v>2736</v>
      </c>
      <c r="O23" s="493"/>
      <c r="P23" s="493"/>
      <c r="Q23" s="587" t="s">
        <v>17</v>
      </c>
      <c r="R23" s="610">
        <v>2764</v>
      </c>
      <c r="S23" s="610">
        <v>2764</v>
      </c>
      <c r="T23" s="610">
        <v>3123.29</v>
      </c>
      <c r="U23" s="610">
        <v>3098.06</v>
      </c>
      <c r="V23" s="610">
        <v>3123.29</v>
      </c>
      <c r="W23" s="610">
        <v>3098.06</v>
      </c>
      <c r="X23" s="610">
        <v>3123.2920000000004</v>
      </c>
      <c r="Y23" s="610">
        <v>3079.8910000000001</v>
      </c>
      <c r="Z23" s="610">
        <v>3123.8</v>
      </c>
      <c r="AA23" s="610">
        <v>3099.43</v>
      </c>
      <c r="AB23" s="610">
        <v>3112</v>
      </c>
      <c r="AC23" s="610">
        <v>3088.1</v>
      </c>
      <c r="AD23" s="610">
        <v>3113.85</v>
      </c>
      <c r="AE23" s="610">
        <v>3090.57</v>
      </c>
      <c r="AF23" s="396"/>
    </row>
    <row r="24" spans="1:32" s="261" customFormat="1" ht="15" customHeight="1" thickBot="1">
      <c r="A24" s="396"/>
      <c r="B24" s="589" t="s">
        <v>18</v>
      </c>
      <c r="C24" s="611">
        <v>12137</v>
      </c>
      <c r="D24" s="611">
        <v>12079</v>
      </c>
      <c r="E24" s="611">
        <v>12130</v>
      </c>
      <c r="F24" s="611">
        <v>11860</v>
      </c>
      <c r="G24" s="611">
        <v>12123.3</v>
      </c>
      <c r="H24" s="611">
        <v>11870</v>
      </c>
      <c r="I24" s="611">
        <v>12123.3</v>
      </c>
      <c r="J24" s="611">
        <v>11870</v>
      </c>
      <c r="K24" s="611">
        <v>12123.3</v>
      </c>
      <c r="L24" s="611">
        <v>11870</v>
      </c>
      <c r="M24" s="611">
        <v>12123</v>
      </c>
      <c r="N24" s="611">
        <v>11866</v>
      </c>
      <c r="O24" s="493"/>
      <c r="P24" s="493"/>
      <c r="Q24" s="589" t="s">
        <v>18</v>
      </c>
      <c r="R24" s="611">
        <v>12867.26</v>
      </c>
      <c r="S24" s="611">
        <v>12867.26</v>
      </c>
      <c r="T24" s="611">
        <v>12370.46</v>
      </c>
      <c r="U24" s="611">
        <v>12112.43</v>
      </c>
      <c r="V24" s="611">
        <v>12289.31</v>
      </c>
      <c r="W24" s="611">
        <v>12024.91</v>
      </c>
      <c r="X24" s="611">
        <v>12582.179999999995</v>
      </c>
      <c r="Y24" s="611">
        <v>12321.679999999995</v>
      </c>
      <c r="Z24" s="611">
        <v>12637.97</v>
      </c>
      <c r="AA24" s="611">
        <v>12384.47</v>
      </c>
      <c r="AB24" s="611">
        <v>13328.8</v>
      </c>
      <c r="AC24" s="611">
        <v>13094.3</v>
      </c>
      <c r="AD24" s="611">
        <v>13928.92</v>
      </c>
      <c r="AE24" s="611">
        <v>13809.42</v>
      </c>
      <c r="AF24" s="396"/>
    </row>
    <row r="25" spans="1:32" s="261" customFormat="1" ht="15" customHeight="1" thickBot="1">
      <c r="A25" s="396"/>
      <c r="B25" s="587" t="s">
        <v>19</v>
      </c>
      <c r="C25" s="610">
        <v>3542</v>
      </c>
      <c r="D25" s="610">
        <v>1960</v>
      </c>
      <c r="E25" s="610">
        <v>4180</v>
      </c>
      <c r="F25" s="610">
        <v>3800</v>
      </c>
      <c r="G25" s="610">
        <v>4175</v>
      </c>
      <c r="H25" s="610">
        <v>3790</v>
      </c>
      <c r="I25" s="610">
        <v>4240</v>
      </c>
      <c r="J25" s="610">
        <v>4060</v>
      </c>
      <c r="K25" s="610">
        <v>4240</v>
      </c>
      <c r="L25" s="610">
        <v>4060</v>
      </c>
      <c r="M25" s="610">
        <v>4240</v>
      </c>
      <c r="N25" s="610">
        <v>4059</v>
      </c>
      <c r="O25" s="493"/>
      <c r="P25" s="493"/>
      <c r="Q25" s="587" t="s">
        <v>19</v>
      </c>
      <c r="R25" s="610">
        <v>4240</v>
      </c>
      <c r="S25" s="610">
        <v>4059</v>
      </c>
      <c r="T25" s="610">
        <v>4733</v>
      </c>
      <c r="U25" s="610">
        <v>4464</v>
      </c>
      <c r="V25" s="610">
        <v>4893</v>
      </c>
      <c r="W25" s="610">
        <v>4624</v>
      </c>
      <c r="X25" s="610">
        <v>4929.54</v>
      </c>
      <c r="Y25" s="610">
        <v>4857.57</v>
      </c>
      <c r="Z25" s="610">
        <v>4935.55</v>
      </c>
      <c r="AA25" s="610">
        <v>4863.58</v>
      </c>
      <c r="AB25" s="610">
        <v>5030</v>
      </c>
      <c r="AC25" s="610">
        <v>4890</v>
      </c>
      <c r="AD25" s="610">
        <v>5030</v>
      </c>
      <c r="AE25" s="610">
        <v>4935</v>
      </c>
      <c r="AF25" s="396"/>
    </row>
    <row r="26" spans="1:32" s="261" customFormat="1" ht="15" customHeight="1" thickBot="1">
      <c r="A26" s="396"/>
      <c r="B26" s="589" t="s">
        <v>29</v>
      </c>
      <c r="C26" s="611">
        <v>8360</v>
      </c>
      <c r="D26" s="611">
        <v>6776</v>
      </c>
      <c r="E26" s="611">
        <v>8370</v>
      </c>
      <c r="F26" s="611">
        <v>7090</v>
      </c>
      <c r="G26" s="611">
        <v>8751.0000000000018</v>
      </c>
      <c r="H26" s="611">
        <v>7770</v>
      </c>
      <c r="I26" s="611">
        <v>9517</v>
      </c>
      <c r="J26" s="611">
        <v>8720</v>
      </c>
      <c r="K26" s="611">
        <v>9517</v>
      </c>
      <c r="L26" s="611">
        <v>8720</v>
      </c>
      <c r="M26" s="611">
        <v>9602</v>
      </c>
      <c r="N26" s="611">
        <v>8809</v>
      </c>
      <c r="O26" s="493"/>
      <c r="P26" s="493"/>
      <c r="Q26" s="589" t="s">
        <v>29</v>
      </c>
      <c r="R26" s="611">
        <v>9602</v>
      </c>
      <c r="S26" s="611">
        <v>8809</v>
      </c>
      <c r="T26" s="611">
        <v>9671</v>
      </c>
      <c r="U26" s="611">
        <v>9565</v>
      </c>
      <c r="V26" s="611">
        <v>9817.9500000000007</v>
      </c>
      <c r="W26" s="611">
        <v>9619.7900000000009</v>
      </c>
      <c r="X26" s="611">
        <v>9822.9000000000015</v>
      </c>
      <c r="Y26" s="611">
        <v>9717.1689999999999</v>
      </c>
      <c r="Z26" s="611">
        <v>9822.9</v>
      </c>
      <c r="AA26" s="611">
        <v>9742.17</v>
      </c>
      <c r="AB26" s="611">
        <v>8368.7000000000007</v>
      </c>
      <c r="AC26" s="611">
        <v>8227.1</v>
      </c>
      <c r="AD26" s="611">
        <v>9207</v>
      </c>
      <c r="AE26" s="611">
        <v>9065</v>
      </c>
      <c r="AF26" s="396"/>
    </row>
    <row r="27" spans="1:32" s="261" customFormat="1" ht="15" customHeight="1" thickBot="1">
      <c r="A27" s="396"/>
      <c r="B27" s="587" t="s">
        <v>69</v>
      </c>
      <c r="C27" s="610">
        <v>3739</v>
      </c>
      <c r="D27" s="610">
        <v>3190</v>
      </c>
      <c r="E27" s="610">
        <v>4260</v>
      </c>
      <c r="F27" s="610">
        <v>3980</v>
      </c>
      <c r="G27" s="610">
        <v>4229</v>
      </c>
      <c r="H27" s="610">
        <v>3940</v>
      </c>
      <c r="I27" s="610">
        <v>5049.21</v>
      </c>
      <c r="J27" s="610">
        <v>4880</v>
      </c>
      <c r="K27" s="610">
        <v>5049.21</v>
      </c>
      <c r="L27" s="610">
        <v>4880</v>
      </c>
      <c r="M27" s="610">
        <v>5049</v>
      </c>
      <c r="N27" s="610">
        <v>4877</v>
      </c>
      <c r="O27" s="493"/>
      <c r="P27" s="493"/>
      <c r="Q27" s="587" t="s">
        <v>69</v>
      </c>
      <c r="R27" s="610">
        <v>5049.21</v>
      </c>
      <c r="S27" s="610">
        <v>4877.13</v>
      </c>
      <c r="T27" s="610">
        <v>5049.21</v>
      </c>
      <c r="U27" s="610">
        <v>4877.13</v>
      </c>
      <c r="V27" s="610">
        <v>5049.21</v>
      </c>
      <c r="W27" s="610">
        <v>4937.13</v>
      </c>
      <c r="X27" s="610">
        <v>5049.21</v>
      </c>
      <c r="Y27" s="610">
        <v>4937.13</v>
      </c>
      <c r="Z27" s="610">
        <v>5049.21</v>
      </c>
      <c r="AA27" s="610">
        <v>4937.13</v>
      </c>
      <c r="AB27" s="610">
        <v>5059.2</v>
      </c>
      <c r="AC27" s="610">
        <v>4953</v>
      </c>
      <c r="AD27" s="610">
        <v>5108.7299999999996</v>
      </c>
      <c r="AE27" s="610">
        <v>5006.5600000000004</v>
      </c>
      <c r="AF27" s="396"/>
    </row>
    <row r="28" spans="1:32" s="261" customFormat="1" ht="15" customHeight="1" thickBot="1">
      <c r="A28" s="396"/>
      <c r="B28" s="589" t="s">
        <v>20</v>
      </c>
      <c r="C28" s="611">
        <v>3262</v>
      </c>
      <c r="D28" s="611">
        <v>3262</v>
      </c>
      <c r="E28" s="611">
        <v>3830</v>
      </c>
      <c r="F28" s="611">
        <v>3830</v>
      </c>
      <c r="G28" s="611">
        <v>2029.9999999999998</v>
      </c>
      <c r="H28" s="611">
        <v>2029.9999999999998</v>
      </c>
      <c r="I28" s="611">
        <v>2029.9999999999998</v>
      </c>
      <c r="J28" s="611">
        <v>2030</v>
      </c>
      <c r="K28" s="611">
        <v>2029.9999999999998</v>
      </c>
      <c r="L28" s="611">
        <v>2030</v>
      </c>
      <c r="M28" s="611">
        <v>2029.9999999999998</v>
      </c>
      <c r="N28" s="611">
        <v>2030</v>
      </c>
      <c r="O28" s="493"/>
      <c r="P28" s="493"/>
      <c r="Q28" s="589" t="s">
        <v>20</v>
      </c>
      <c r="R28" s="611">
        <v>2030</v>
      </c>
      <c r="S28" s="611">
        <v>2030</v>
      </c>
      <c r="T28" s="611">
        <v>4755.25</v>
      </c>
      <c r="U28" s="611">
        <v>4699.55</v>
      </c>
      <c r="V28" s="611">
        <v>3907.26</v>
      </c>
      <c r="W28" s="611">
        <v>3831.47</v>
      </c>
      <c r="X28" s="611">
        <v>3907.2599999999998</v>
      </c>
      <c r="Y28" s="611">
        <v>3831.47</v>
      </c>
      <c r="Z28" s="611">
        <v>4203.92</v>
      </c>
      <c r="AA28" s="611">
        <v>4203.92</v>
      </c>
      <c r="AB28" s="611">
        <v>3907</v>
      </c>
      <c r="AC28" s="611">
        <v>3832</v>
      </c>
      <c r="AD28" s="611">
        <v>4480</v>
      </c>
      <c r="AE28" s="611">
        <v>4420</v>
      </c>
      <c r="AF28" s="396"/>
    </row>
    <row r="29" spans="1:32" s="261" customFormat="1" ht="15" customHeight="1" thickBot="1">
      <c r="A29" s="396"/>
      <c r="B29" s="587" t="s">
        <v>21</v>
      </c>
      <c r="C29" s="610">
        <v>4908</v>
      </c>
      <c r="D29" s="610">
        <v>4730</v>
      </c>
      <c r="E29" s="610">
        <v>5090</v>
      </c>
      <c r="F29" s="610">
        <v>4540</v>
      </c>
      <c r="G29" s="610">
        <v>5143.9335000000001</v>
      </c>
      <c r="H29" s="610">
        <v>4570</v>
      </c>
      <c r="I29" s="610">
        <v>5143.9335000000001</v>
      </c>
      <c r="J29" s="610">
        <v>4580</v>
      </c>
      <c r="K29" s="610">
        <v>5143.9336000000003</v>
      </c>
      <c r="L29" s="610">
        <v>4580</v>
      </c>
      <c r="M29" s="610">
        <v>5144</v>
      </c>
      <c r="N29" s="610">
        <v>4597</v>
      </c>
      <c r="O29" s="493"/>
      <c r="P29" s="493"/>
      <c r="Q29" s="587" t="s">
        <v>21</v>
      </c>
      <c r="R29" s="610">
        <v>5143.93</v>
      </c>
      <c r="S29" s="610">
        <v>4597.17</v>
      </c>
      <c r="T29" s="610">
        <v>5458.76</v>
      </c>
      <c r="U29" s="610">
        <v>5045.0200000000004</v>
      </c>
      <c r="V29" s="610">
        <v>5458.76</v>
      </c>
      <c r="W29" s="610">
        <v>5052.33</v>
      </c>
      <c r="X29" s="610">
        <v>5470</v>
      </c>
      <c r="Y29" s="610">
        <v>5051</v>
      </c>
      <c r="Z29" s="610">
        <v>5475.62</v>
      </c>
      <c r="AA29" s="610">
        <v>5060.8599999999997</v>
      </c>
      <c r="AB29" s="610">
        <v>6129.1</v>
      </c>
      <c r="AC29" s="610">
        <v>5591.9</v>
      </c>
      <c r="AD29" s="610">
        <v>6179.44</v>
      </c>
      <c r="AE29" s="610">
        <v>5786.45</v>
      </c>
      <c r="AF29" s="396"/>
    </row>
    <row r="30" spans="1:32" s="261" customFormat="1" ht="15" customHeight="1" thickBot="1">
      <c r="A30" s="396"/>
      <c r="B30" s="589" t="s">
        <v>22</v>
      </c>
      <c r="C30" s="611">
        <v>11103</v>
      </c>
      <c r="D30" s="611">
        <v>10400</v>
      </c>
      <c r="E30" s="611">
        <v>9800</v>
      </c>
      <c r="F30" s="611">
        <v>9390</v>
      </c>
      <c r="G30" s="611">
        <v>9797.1</v>
      </c>
      <c r="H30" s="611">
        <v>9390</v>
      </c>
      <c r="I30" s="611">
        <v>10253.599999999999</v>
      </c>
      <c r="J30" s="611">
        <v>9930</v>
      </c>
      <c r="K30" s="611">
        <v>10187.6</v>
      </c>
      <c r="L30" s="611">
        <v>9940</v>
      </c>
      <c r="M30" s="611">
        <v>10288</v>
      </c>
      <c r="N30" s="611">
        <v>10189</v>
      </c>
      <c r="O30" s="493"/>
      <c r="P30" s="493"/>
      <c r="Q30" s="589" t="s">
        <v>22</v>
      </c>
      <c r="R30" s="611">
        <v>10287.73</v>
      </c>
      <c r="S30" s="611">
        <v>10188.530000000001</v>
      </c>
      <c r="T30" s="611">
        <v>10111.379999999999</v>
      </c>
      <c r="U30" s="611">
        <v>9888.3799999999992</v>
      </c>
      <c r="V30" s="611">
        <v>10135.379999999999</v>
      </c>
      <c r="W30" s="611">
        <v>9914.3799999999992</v>
      </c>
      <c r="X30" s="611">
        <v>10135.379999999999</v>
      </c>
      <c r="Y30" s="611">
        <v>9914.3799999999992</v>
      </c>
      <c r="Z30" s="611">
        <v>10174.08</v>
      </c>
      <c r="AA30" s="611">
        <v>9949.08</v>
      </c>
      <c r="AB30" s="611">
        <v>10135.4</v>
      </c>
      <c r="AC30" s="611">
        <v>9940</v>
      </c>
      <c r="AD30" s="611">
        <v>10194.36</v>
      </c>
      <c r="AE30" s="611">
        <v>10085.51</v>
      </c>
      <c r="AF30" s="396"/>
    </row>
    <row r="31" spans="1:32" s="261" customFormat="1" ht="15" customHeight="1" thickBot="1">
      <c r="A31" s="396"/>
      <c r="B31" s="587" t="s">
        <v>30</v>
      </c>
      <c r="C31" s="610">
        <v>12129</v>
      </c>
      <c r="D31" s="610">
        <v>11205</v>
      </c>
      <c r="E31" s="610">
        <v>13240</v>
      </c>
      <c r="F31" s="610">
        <v>12520</v>
      </c>
      <c r="G31" s="610">
        <v>13239</v>
      </c>
      <c r="H31" s="610">
        <v>12540</v>
      </c>
      <c r="I31" s="610">
        <v>13239</v>
      </c>
      <c r="J31" s="610">
        <v>12540</v>
      </c>
      <c r="K31" s="610">
        <v>13239</v>
      </c>
      <c r="L31" s="610">
        <v>12540</v>
      </c>
      <c r="M31" s="610">
        <v>13239</v>
      </c>
      <c r="N31" s="610">
        <v>12535</v>
      </c>
      <c r="O31" s="493"/>
      <c r="P31" s="493"/>
      <c r="Q31" s="587" t="s">
        <v>30</v>
      </c>
      <c r="R31" s="610">
        <v>13239</v>
      </c>
      <c r="S31" s="610">
        <v>12535</v>
      </c>
      <c r="T31" s="610">
        <v>12848.02</v>
      </c>
      <c r="U31" s="610">
        <v>12421.53</v>
      </c>
      <c r="V31" s="610">
        <v>12955.9</v>
      </c>
      <c r="W31" s="610">
        <v>12588.7</v>
      </c>
      <c r="X31" s="610">
        <v>12231.130000000001</v>
      </c>
      <c r="Y31" s="610">
        <v>12025.62</v>
      </c>
      <c r="Z31" s="610">
        <v>13029.63</v>
      </c>
      <c r="AA31" s="610">
        <v>12726.62</v>
      </c>
      <c r="AB31" s="610">
        <v>13197.7</v>
      </c>
      <c r="AC31" s="610">
        <v>12908.9</v>
      </c>
      <c r="AD31" s="610">
        <v>13300.3</v>
      </c>
      <c r="AE31" s="610">
        <v>13059.97</v>
      </c>
      <c r="AF31" s="396"/>
    </row>
    <row r="32" spans="1:32" s="261" customFormat="1" ht="15" customHeight="1" thickBot="1">
      <c r="A32" s="396"/>
      <c r="B32" s="589" t="s">
        <v>23</v>
      </c>
      <c r="C32" s="611">
        <v>5036</v>
      </c>
      <c r="D32" s="611">
        <v>5036</v>
      </c>
      <c r="E32" s="611">
        <v>5040</v>
      </c>
      <c r="F32" s="611">
        <v>5040</v>
      </c>
      <c r="G32" s="611">
        <v>5040</v>
      </c>
      <c r="H32" s="611">
        <v>5040</v>
      </c>
      <c r="I32" s="611">
        <v>5040</v>
      </c>
      <c r="J32" s="611">
        <v>5040</v>
      </c>
      <c r="K32" s="611">
        <v>5040</v>
      </c>
      <c r="L32" s="611">
        <v>5040</v>
      </c>
      <c r="M32" s="611">
        <v>5040</v>
      </c>
      <c r="N32" s="611">
        <v>5040</v>
      </c>
      <c r="O32" s="493"/>
      <c r="P32" s="493"/>
      <c r="Q32" s="589" t="s">
        <v>23</v>
      </c>
      <c r="R32" s="611">
        <v>5040</v>
      </c>
      <c r="S32" s="611">
        <v>5040</v>
      </c>
      <c r="T32" s="611">
        <v>10421</v>
      </c>
      <c r="U32" s="611">
        <v>10421</v>
      </c>
      <c r="V32" s="611">
        <v>10421</v>
      </c>
      <c r="W32" s="611">
        <v>10421</v>
      </c>
      <c r="X32" s="611">
        <v>10448</v>
      </c>
      <c r="Y32" s="611">
        <v>10448</v>
      </c>
      <c r="Z32" s="611">
        <v>10949</v>
      </c>
      <c r="AA32" s="611">
        <v>10822</v>
      </c>
      <c r="AB32" s="611">
        <v>11180</v>
      </c>
      <c r="AC32" s="611">
        <v>11095</v>
      </c>
      <c r="AD32" s="611">
        <v>11432</v>
      </c>
      <c r="AE32" s="611">
        <v>11131</v>
      </c>
      <c r="AF32" s="396"/>
    </row>
    <row r="33" spans="1:32" s="261" customFormat="1" ht="15" customHeight="1" thickBot="1">
      <c r="A33" s="396"/>
      <c r="B33" s="587" t="s">
        <v>24</v>
      </c>
      <c r="C33" s="610">
        <v>13008</v>
      </c>
      <c r="D33" s="610">
        <v>12071</v>
      </c>
      <c r="E33" s="610">
        <v>10730</v>
      </c>
      <c r="F33" s="610">
        <v>10650</v>
      </c>
      <c r="G33" s="610">
        <v>10741.259999999998</v>
      </c>
      <c r="H33" s="610">
        <v>10650</v>
      </c>
      <c r="I33" s="610">
        <v>11598.54106</v>
      </c>
      <c r="J33" s="610">
        <v>11080</v>
      </c>
      <c r="K33" s="610">
        <v>11620.542000000001</v>
      </c>
      <c r="L33" s="610">
        <v>11100</v>
      </c>
      <c r="M33" s="610">
        <v>11621</v>
      </c>
      <c r="N33" s="610">
        <v>11104</v>
      </c>
      <c r="O33" s="493"/>
      <c r="P33" s="493"/>
      <c r="Q33" s="587" t="s">
        <v>24</v>
      </c>
      <c r="R33" s="610">
        <v>11620.54</v>
      </c>
      <c r="S33" s="610">
        <v>11104.25</v>
      </c>
      <c r="T33" s="610">
        <v>11620.54</v>
      </c>
      <c r="U33" s="610">
        <v>11104.25</v>
      </c>
      <c r="V33" s="610">
        <v>11700.24</v>
      </c>
      <c r="W33" s="610">
        <v>11530.42</v>
      </c>
      <c r="X33" s="610">
        <v>10986.24</v>
      </c>
      <c r="Y33" s="610">
        <v>10947.91</v>
      </c>
      <c r="Z33" s="610">
        <v>11591.07</v>
      </c>
      <c r="AA33" s="610">
        <v>11521.81</v>
      </c>
      <c r="AB33" s="610">
        <v>11159</v>
      </c>
      <c r="AC33" s="610">
        <v>11159</v>
      </c>
      <c r="AD33" s="610">
        <v>11159</v>
      </c>
      <c r="AE33" s="610">
        <v>11159</v>
      </c>
      <c r="AF33" s="396"/>
    </row>
    <row r="34" spans="1:32" s="261" customFormat="1" ht="15" customHeight="1" thickBot="1">
      <c r="A34" s="396"/>
      <c r="B34" s="589" t="s">
        <v>25</v>
      </c>
      <c r="C34" s="611">
        <v>2691</v>
      </c>
      <c r="D34" s="611">
        <v>2021</v>
      </c>
      <c r="E34" s="611">
        <v>1940</v>
      </c>
      <c r="F34" s="611">
        <v>1880</v>
      </c>
      <c r="G34" s="611">
        <v>2072</v>
      </c>
      <c r="H34" s="611">
        <v>2010</v>
      </c>
      <c r="I34" s="611">
        <v>2194</v>
      </c>
      <c r="J34" s="611">
        <v>2194</v>
      </c>
      <c r="K34" s="611">
        <v>2194</v>
      </c>
      <c r="L34" s="611">
        <v>2194</v>
      </c>
      <c r="M34" s="611">
        <v>2259</v>
      </c>
      <c r="N34" s="611">
        <v>2253</v>
      </c>
      <c r="O34" s="493"/>
      <c r="P34" s="493"/>
      <c r="Q34" s="589" t="s">
        <v>25</v>
      </c>
      <c r="R34" s="611">
        <v>2267.65</v>
      </c>
      <c r="S34" s="611">
        <v>2255.34</v>
      </c>
      <c r="T34" s="611">
        <v>2359</v>
      </c>
      <c r="U34" s="611">
        <v>2350</v>
      </c>
      <c r="V34" s="611">
        <v>2340.6</v>
      </c>
      <c r="W34" s="611">
        <v>2314.31</v>
      </c>
      <c r="X34" s="611">
        <v>2281.25</v>
      </c>
      <c r="Y34" s="611">
        <v>2261.4</v>
      </c>
      <c r="Z34" s="611">
        <v>2312.11</v>
      </c>
      <c r="AA34" s="611">
        <v>2302.52</v>
      </c>
      <c r="AB34" s="611">
        <v>2323.9</v>
      </c>
      <c r="AC34" s="611">
        <v>2316.1</v>
      </c>
      <c r="AD34" s="611">
        <v>2557.56</v>
      </c>
      <c r="AE34" s="611">
        <v>2537.02</v>
      </c>
      <c r="AF34" s="396"/>
    </row>
    <row r="35" spans="1:32" s="261" customFormat="1" ht="15" customHeight="1" thickBot="1">
      <c r="A35" s="396"/>
      <c r="B35" s="587" t="s">
        <v>26</v>
      </c>
      <c r="C35" s="610">
        <v>19370</v>
      </c>
      <c r="D35" s="610">
        <v>19370</v>
      </c>
      <c r="E35" s="610">
        <v>20450</v>
      </c>
      <c r="F35" s="610">
        <v>20310</v>
      </c>
      <c r="G35" s="610">
        <v>20454.72</v>
      </c>
      <c r="H35" s="610">
        <v>20310</v>
      </c>
      <c r="I35" s="610">
        <v>22771.700000000004</v>
      </c>
      <c r="J35" s="610">
        <v>22771.700000000004</v>
      </c>
      <c r="K35" s="610">
        <v>22771.700000000004</v>
      </c>
      <c r="L35" s="610">
        <v>22771.700000000004</v>
      </c>
      <c r="M35" s="610">
        <v>22772</v>
      </c>
      <c r="N35" s="610">
        <v>22772</v>
      </c>
      <c r="O35" s="493"/>
      <c r="P35" s="493"/>
      <c r="Q35" s="587" t="s">
        <v>26</v>
      </c>
      <c r="R35" s="610">
        <v>22771.7</v>
      </c>
      <c r="S35" s="610">
        <v>22771.7</v>
      </c>
      <c r="T35" s="610">
        <v>22404.32</v>
      </c>
      <c r="U35" s="610">
        <v>21958.44</v>
      </c>
      <c r="V35" s="610">
        <v>21795.32</v>
      </c>
      <c r="W35" s="610">
        <v>21348.15</v>
      </c>
      <c r="X35" s="610">
        <v>21795.32</v>
      </c>
      <c r="Y35" s="610">
        <v>21350.95</v>
      </c>
      <c r="Z35" s="610">
        <v>22871</v>
      </c>
      <c r="AA35" s="610">
        <v>21982</v>
      </c>
      <c r="AB35" s="610">
        <v>22871</v>
      </c>
      <c r="AC35" s="610">
        <v>22152</v>
      </c>
      <c r="AD35" s="610">
        <v>23090</v>
      </c>
      <c r="AE35" s="610">
        <v>22413</v>
      </c>
      <c r="AF35" s="396"/>
    </row>
    <row r="36" spans="1:32" s="261" customFormat="1" ht="15" customHeight="1" thickBot="1">
      <c r="A36" s="396"/>
      <c r="B36" s="492" t="s">
        <v>27</v>
      </c>
      <c r="C36" s="702">
        <v>9390</v>
      </c>
      <c r="D36" s="702">
        <v>9220</v>
      </c>
      <c r="E36" s="702">
        <v>9480</v>
      </c>
      <c r="F36" s="702">
        <v>9480</v>
      </c>
      <c r="G36" s="702">
        <v>6879.3000000000011</v>
      </c>
      <c r="H36" s="702">
        <v>6879.3000000000011</v>
      </c>
      <c r="I36" s="702">
        <v>7359.9999999999991</v>
      </c>
      <c r="J36" s="702">
        <v>6340</v>
      </c>
      <c r="K36" s="702">
        <v>7360</v>
      </c>
      <c r="L36" s="702">
        <v>6890</v>
      </c>
      <c r="M36" s="702">
        <v>7360</v>
      </c>
      <c r="N36" s="702">
        <v>6968</v>
      </c>
      <c r="O36" s="493"/>
      <c r="P36" s="493"/>
      <c r="Q36" s="589" t="s">
        <v>27</v>
      </c>
      <c r="R36" s="702">
        <v>7360</v>
      </c>
      <c r="S36" s="702">
        <v>6968</v>
      </c>
      <c r="T36" s="702">
        <v>6593.24</v>
      </c>
      <c r="U36" s="702">
        <v>5920.07</v>
      </c>
      <c r="V36" s="702">
        <v>6593.24</v>
      </c>
      <c r="W36" s="702">
        <v>6118.74</v>
      </c>
      <c r="X36" s="702">
        <v>6887.18</v>
      </c>
      <c r="Y36" s="702">
        <v>6289.52</v>
      </c>
      <c r="Z36" s="702">
        <v>6887.18</v>
      </c>
      <c r="AA36" s="702">
        <v>6308.65</v>
      </c>
      <c r="AB36" s="702">
        <v>6593</v>
      </c>
      <c r="AC36" s="702">
        <v>6154.9</v>
      </c>
      <c r="AD36" s="702">
        <v>6687.18</v>
      </c>
      <c r="AE36" s="702">
        <v>6356.12</v>
      </c>
      <c r="AF36" s="396"/>
    </row>
    <row r="37" spans="1:32" s="261" customFormat="1" ht="15" customHeight="1" thickBot="1">
      <c r="A37" s="396"/>
      <c r="B37" s="587" t="s">
        <v>28</v>
      </c>
      <c r="C37" s="610">
        <v>5909</v>
      </c>
      <c r="D37" s="610">
        <v>5689</v>
      </c>
      <c r="E37" s="610">
        <v>6230</v>
      </c>
      <c r="F37" s="610">
        <v>6060</v>
      </c>
      <c r="G37" s="610">
        <v>6229</v>
      </c>
      <c r="H37" s="610">
        <v>6070</v>
      </c>
      <c r="I37" s="610">
        <v>6336</v>
      </c>
      <c r="J37" s="610">
        <v>6190</v>
      </c>
      <c r="K37" s="610">
        <v>6382</v>
      </c>
      <c r="L37" s="610">
        <v>6230</v>
      </c>
      <c r="M37" s="610">
        <v>6384</v>
      </c>
      <c r="N37" s="610">
        <v>6234</v>
      </c>
      <c r="O37" s="493"/>
      <c r="P37" s="493"/>
      <c r="Q37" s="587" t="s">
        <v>28</v>
      </c>
      <c r="R37" s="610">
        <v>6384</v>
      </c>
      <c r="S37" s="610">
        <v>6234</v>
      </c>
      <c r="T37" s="610">
        <v>6461</v>
      </c>
      <c r="U37" s="610">
        <v>6315</v>
      </c>
      <c r="V37" s="610">
        <v>6349.74</v>
      </c>
      <c r="W37" s="610">
        <v>6242.64</v>
      </c>
      <c r="X37" s="610">
        <v>6401.54</v>
      </c>
      <c r="Y37" s="610">
        <v>6319.04</v>
      </c>
      <c r="Z37" s="610">
        <v>6502.9000000000024</v>
      </c>
      <c r="AA37" s="610">
        <v>6423.2000000000025</v>
      </c>
      <c r="AB37" s="610">
        <v>6528.9</v>
      </c>
      <c r="AC37" s="610">
        <v>6489.8</v>
      </c>
      <c r="AD37" s="610">
        <v>6526.1</v>
      </c>
      <c r="AE37" s="610">
        <v>6479.8</v>
      </c>
      <c r="AF37" s="396"/>
    </row>
    <row r="38" spans="1:32" s="262" customFormat="1" ht="15" customHeight="1" thickBot="1">
      <c r="A38" s="397"/>
      <c r="B38" s="753" t="s">
        <v>240</v>
      </c>
      <c r="C38" s="764">
        <v>312007</v>
      </c>
      <c r="D38" s="764">
        <v>294400</v>
      </c>
      <c r="E38" s="764">
        <v>315300</v>
      </c>
      <c r="F38" s="764">
        <v>301950</v>
      </c>
      <c r="G38" s="764">
        <v>314764.02349999995</v>
      </c>
      <c r="H38" s="764">
        <v>297681.3</v>
      </c>
      <c r="I38" s="764">
        <v>320681.78456000006</v>
      </c>
      <c r="J38" s="764">
        <v>305863.7</v>
      </c>
      <c r="K38" s="764">
        <v>322546.7856</v>
      </c>
      <c r="L38" s="764">
        <v>309183.7</v>
      </c>
      <c r="M38" s="764">
        <v>324467</v>
      </c>
      <c r="N38" s="764">
        <v>311295</v>
      </c>
      <c r="O38" s="396"/>
      <c r="P38" s="396"/>
      <c r="Q38" s="753" t="s">
        <v>240</v>
      </c>
      <c r="R38" s="764">
        <v>325180.5</v>
      </c>
      <c r="S38" s="764">
        <v>312253.49000000005</v>
      </c>
      <c r="T38" s="764">
        <v>327617.64</v>
      </c>
      <c r="U38" s="764">
        <v>315243.33999999997</v>
      </c>
      <c r="V38" s="764">
        <v>328242.74</v>
      </c>
      <c r="W38" s="764">
        <v>317394.74</v>
      </c>
      <c r="X38" s="764">
        <v>328175.96099999995</v>
      </c>
      <c r="Y38" s="764">
        <v>318647.46500000003</v>
      </c>
      <c r="Z38" s="764">
        <v>329304.52299999999</v>
      </c>
      <c r="AA38" s="764">
        <v>320707.23392171395</v>
      </c>
      <c r="AB38" s="764">
        <v>329496.28000000009</v>
      </c>
      <c r="AC38" s="764">
        <v>321511.25692171388</v>
      </c>
      <c r="AD38" s="764">
        <v>329841.37</v>
      </c>
      <c r="AE38" s="764">
        <v>322971.31</v>
      </c>
      <c r="AF38" s="397"/>
    </row>
    <row r="39" spans="1:32" ht="18" customHeight="1">
      <c r="A39" s="393"/>
      <c r="B39" s="1326" t="s">
        <v>249</v>
      </c>
      <c r="C39" s="1326"/>
      <c r="D39" s="1326"/>
      <c r="E39" s="1326"/>
      <c r="F39" s="1326"/>
      <c r="G39" s="1326"/>
      <c r="H39" s="1326"/>
      <c r="I39" s="1326"/>
      <c r="J39" s="1326"/>
      <c r="K39" s="1326"/>
      <c r="L39" s="1326"/>
      <c r="M39" s="1326"/>
      <c r="N39" s="1326"/>
      <c r="O39" s="398"/>
      <c r="P39" s="398"/>
      <c r="Q39" s="1326" t="s">
        <v>249</v>
      </c>
      <c r="R39" s="1326"/>
      <c r="S39" s="1326"/>
      <c r="T39" s="1326"/>
      <c r="U39" s="1326"/>
      <c r="V39" s="1326"/>
      <c r="W39" s="1326"/>
      <c r="X39" s="1326"/>
      <c r="Y39" s="1326"/>
      <c r="Z39" s="1326"/>
      <c r="AA39" s="1326"/>
      <c r="AB39" s="1326"/>
      <c r="AC39" s="1326"/>
      <c r="AD39" s="1326"/>
      <c r="AE39" s="1326"/>
      <c r="AF39" s="393"/>
    </row>
    <row r="40" spans="1:32">
      <c r="A40" s="393"/>
      <c r="B40" s="1325" t="s">
        <v>304</v>
      </c>
      <c r="C40" s="1325"/>
      <c r="D40" s="1325"/>
      <c r="E40" s="1325"/>
      <c r="F40" s="1325"/>
      <c r="G40" s="1325"/>
      <c r="H40" s="1325"/>
      <c r="I40" s="1325"/>
      <c r="J40" s="1325"/>
      <c r="K40" s="1325"/>
      <c r="L40" s="1325"/>
      <c r="M40" s="1325"/>
      <c r="N40" s="1325"/>
      <c r="O40" s="398"/>
      <c r="P40" s="398"/>
      <c r="Q40" s="1325" t="s">
        <v>304</v>
      </c>
      <c r="R40" s="1325"/>
      <c r="S40" s="1325"/>
      <c r="T40" s="1325"/>
      <c r="U40" s="1325"/>
      <c r="V40" s="1325"/>
      <c r="W40" s="1325"/>
      <c r="X40" s="1325"/>
      <c r="Y40" s="1325"/>
      <c r="Z40" s="1325"/>
      <c r="AA40" s="1325"/>
      <c r="AB40" s="1325"/>
      <c r="AC40" s="1325"/>
      <c r="AD40" s="1325"/>
      <c r="AE40" s="1325"/>
      <c r="AF40" s="393"/>
    </row>
    <row r="41" spans="1:32" ht="14.25">
      <c r="A41" s="393"/>
      <c r="B41" s="393"/>
      <c r="C41" s="393"/>
      <c r="D41" s="393"/>
      <c r="E41" s="394"/>
      <c r="F41" s="393"/>
      <c r="G41" s="394"/>
      <c r="H41" s="393"/>
      <c r="I41" s="394"/>
      <c r="J41" s="393"/>
      <c r="K41" s="393"/>
      <c r="L41" s="393"/>
      <c r="M41" s="393"/>
      <c r="N41" s="393"/>
      <c r="O41" s="393"/>
      <c r="P41" s="393"/>
      <c r="Q41" s="1325"/>
      <c r="R41" s="1325"/>
      <c r="S41" s="1325"/>
      <c r="T41" s="1325"/>
      <c r="U41" s="1325"/>
      <c r="V41" s="1325"/>
      <c r="W41" s="1325"/>
      <c r="X41" s="1325"/>
      <c r="Y41" s="1325"/>
      <c r="Z41" s="1325"/>
      <c r="AA41" s="1325"/>
      <c r="AB41" s="1325"/>
      <c r="AC41" s="1325"/>
      <c r="AD41" s="1325"/>
      <c r="AE41" s="1325"/>
      <c r="AF41" s="393"/>
    </row>
  </sheetData>
  <sheetProtection password="CF4C" sheet="1" objects="1" scenarios="1"/>
  <mergeCells count="22">
    <mergeCell ref="B2:N2"/>
    <mergeCell ref="Q4:Q5"/>
    <mergeCell ref="Q2:AE2"/>
    <mergeCell ref="B4:B5"/>
    <mergeCell ref="C4:D4"/>
    <mergeCell ref="E4:F4"/>
    <mergeCell ref="G4:H4"/>
    <mergeCell ref="I4:J4"/>
    <mergeCell ref="AD4:AE4"/>
    <mergeCell ref="R4:S4"/>
    <mergeCell ref="T4:U4"/>
    <mergeCell ref="V4:W4"/>
    <mergeCell ref="AB4:AC4"/>
    <mergeCell ref="Q41:AE41"/>
    <mergeCell ref="B40:N40"/>
    <mergeCell ref="K4:L4"/>
    <mergeCell ref="Q40:AE40"/>
    <mergeCell ref="B39:N39"/>
    <mergeCell ref="Q39:AE39"/>
    <mergeCell ref="X4:Y4"/>
    <mergeCell ref="Z4:AA4"/>
    <mergeCell ref="M4:N4"/>
  </mergeCells>
  <conditionalFormatting sqref="M38">
    <cfRule type="expression" dxfId="146" priority="451" stopIfTrue="1">
      <formula>IF($G$6/$E$6&gt;1.2,1,0)</formula>
    </cfRule>
  </conditionalFormatting>
  <conditionalFormatting sqref="M38">
    <cfRule type="expression" dxfId="145" priority="452" stopIfTrue="1">
      <formula>M38/G38&lt;0.8</formula>
    </cfRule>
    <cfRule type="expression" dxfId="144" priority="453" stopIfTrue="1">
      <formula>M38/G38&lt;0.9</formula>
    </cfRule>
    <cfRule type="expression" dxfId="143" priority="454" stopIfTrue="1">
      <formula>M38/G38&gt;1.2</formula>
    </cfRule>
    <cfRule type="expression" dxfId="142" priority="455" stopIfTrue="1">
      <formula>M38/G38&gt;1.1</formula>
    </cfRule>
  </conditionalFormatting>
  <conditionalFormatting sqref="M38">
    <cfRule type="expression" dxfId="141" priority="456" stopIfTrue="1">
      <formula>M38/G38&lt;0.8</formula>
    </cfRule>
    <cfRule type="expression" dxfId="140" priority="457" stopIfTrue="1">
      <formula>M38/G38&gt;1.2</formula>
    </cfRule>
  </conditionalFormatting>
  <conditionalFormatting sqref="N38">
    <cfRule type="expression" dxfId="139" priority="444" stopIfTrue="1">
      <formula>IF($G$6/$E$6&gt;1.2,1,0)</formula>
    </cfRule>
  </conditionalFormatting>
  <conditionalFormatting sqref="N38">
    <cfRule type="expression" dxfId="138" priority="445" stopIfTrue="1">
      <formula>N38/H38&lt;0.8</formula>
    </cfRule>
    <cfRule type="expression" dxfId="137" priority="446" stopIfTrue="1">
      <formula>N38/H38&lt;0.9</formula>
    </cfRule>
    <cfRule type="expression" dxfId="136" priority="447" stopIfTrue="1">
      <formula>N38/H38&gt;1.2</formula>
    </cfRule>
    <cfRule type="expression" dxfId="135" priority="448" stopIfTrue="1">
      <formula>N38/H38&gt;1.1</formula>
    </cfRule>
  </conditionalFormatting>
  <conditionalFormatting sqref="N38">
    <cfRule type="expression" dxfId="134" priority="449" stopIfTrue="1">
      <formula>N38/H38&lt;0.8</formula>
    </cfRule>
    <cfRule type="expression" dxfId="133" priority="450" stopIfTrue="1">
      <formula>N38/H38&gt;1.2</formula>
    </cfRule>
  </conditionalFormatting>
  <conditionalFormatting sqref="R38:AA38">
    <cfRule type="expression" dxfId="132" priority="431" stopIfTrue="1">
      <formula>R38/#REF!&lt;0.8</formula>
    </cfRule>
    <cfRule type="expression" dxfId="131" priority="432" stopIfTrue="1">
      <formula>R38/#REF!&lt;0.9</formula>
    </cfRule>
    <cfRule type="expression" dxfId="130" priority="433" stopIfTrue="1">
      <formula>R38/#REF!&gt;1.2</formula>
    </cfRule>
    <cfRule type="expression" dxfId="129" priority="434" stopIfTrue="1">
      <formula>R38/#REF!&gt;1.1</formula>
    </cfRule>
  </conditionalFormatting>
  <conditionalFormatting sqref="R38:AA38">
    <cfRule type="expression" dxfId="128" priority="435" stopIfTrue="1">
      <formula>R38/#REF!&lt;0.8</formula>
    </cfRule>
    <cfRule type="expression" dxfId="127" priority="436" stopIfTrue="1">
      <formula>R38/#REF!&gt;1.2</formula>
    </cfRule>
  </conditionalFormatting>
  <conditionalFormatting sqref="R38:AA38">
    <cfRule type="expression" dxfId="126" priority="430" stopIfTrue="1">
      <formula>IF($G$6/$E$6&gt;1.2,1,0)</formula>
    </cfRule>
  </conditionalFormatting>
  <conditionalFormatting sqref="AD38:AE38">
    <cfRule type="expression" dxfId="125" priority="365" stopIfTrue="1">
      <formula>AD38/#REF!&lt;0.8</formula>
    </cfRule>
    <cfRule type="expression" dxfId="124" priority="366" stopIfTrue="1">
      <formula>AD38/#REF!&lt;0.9</formula>
    </cfRule>
    <cfRule type="expression" dxfId="123" priority="367" stopIfTrue="1">
      <formula>AD38/#REF!&gt;1.2</formula>
    </cfRule>
    <cfRule type="expression" dxfId="122" priority="368" stopIfTrue="1">
      <formula>AD38/#REF!&gt;1.1</formula>
    </cfRule>
  </conditionalFormatting>
  <conditionalFormatting sqref="AD38:AE38">
    <cfRule type="expression" dxfId="121" priority="369" stopIfTrue="1">
      <formula>AD38/#REF!&lt;0.8</formula>
    </cfRule>
    <cfRule type="expression" dxfId="120" priority="370" stopIfTrue="1">
      <formula>AD38/#REF!&gt;1.2</formula>
    </cfRule>
  </conditionalFormatting>
  <conditionalFormatting sqref="AD38:AE38">
    <cfRule type="expression" dxfId="119" priority="364" stopIfTrue="1">
      <formula>IF($G$6/$E$6&gt;1.2,1,0)</formula>
    </cfRule>
  </conditionalFormatting>
  <conditionalFormatting sqref="AB38:AC38">
    <cfRule type="expression" dxfId="118" priority="354" stopIfTrue="1">
      <formula>AB38/#REF!&lt;0.8</formula>
    </cfRule>
    <cfRule type="expression" dxfId="117" priority="355" stopIfTrue="1">
      <formula>AB38/#REF!&lt;0.9</formula>
    </cfRule>
    <cfRule type="expression" dxfId="116" priority="356" stopIfTrue="1">
      <formula>AB38/#REF!&gt;1.2</formula>
    </cfRule>
    <cfRule type="expression" dxfId="115" priority="357" stopIfTrue="1">
      <formula>AB38/#REF!&gt;1.1</formula>
    </cfRule>
  </conditionalFormatting>
  <conditionalFormatting sqref="AB38:AC38">
    <cfRule type="expression" dxfId="114" priority="358" stopIfTrue="1">
      <formula>AB38/#REF!&lt;0.8</formula>
    </cfRule>
    <cfRule type="expression" dxfId="113" priority="359" stopIfTrue="1">
      <formula>AB38/#REF!&gt;1.2</formula>
    </cfRule>
  </conditionalFormatting>
  <conditionalFormatting sqref="AB38:AC38">
    <cfRule type="expression" dxfId="112" priority="353" stopIfTrue="1">
      <formula>IF($G$6/$E$6&gt;1.2,1,0)</formula>
    </cfRule>
  </conditionalFormatting>
  <conditionalFormatting sqref="E6:E37">
    <cfRule type="expression" dxfId="111" priority="35" stopIfTrue="1">
      <formula>ABS(E6/C6-1)&gt;0.2</formula>
    </cfRule>
    <cfRule type="expression" dxfId="110" priority="36" stopIfTrue="1">
      <formula>ABS(E6/C6-1)&gt;0.1</formula>
    </cfRule>
  </conditionalFormatting>
  <conditionalFormatting sqref="G6:G37">
    <cfRule type="expression" dxfId="109" priority="33" stopIfTrue="1">
      <formula>ABS(G6/E6-1)&gt;0.2</formula>
    </cfRule>
    <cfRule type="expression" dxfId="108" priority="34" stopIfTrue="1">
      <formula>ABS(G6/E6-1)&gt;0.1</formula>
    </cfRule>
  </conditionalFormatting>
  <conditionalFormatting sqref="I6:I37">
    <cfRule type="expression" dxfId="107" priority="31" stopIfTrue="1">
      <formula>ABS(I6/G6-1)&gt;0.2</formula>
    </cfRule>
    <cfRule type="expression" dxfId="106" priority="32" stopIfTrue="1">
      <formula>ABS(I6/G6-1)&gt;0.1</formula>
    </cfRule>
  </conditionalFormatting>
  <conditionalFormatting sqref="K6:K37">
    <cfRule type="expression" dxfId="105" priority="29" stopIfTrue="1">
      <formula>ABS(K6/I6-1)&gt;0.2</formula>
    </cfRule>
    <cfRule type="expression" dxfId="104" priority="30" stopIfTrue="1">
      <formula>ABS(K6/I6-1)&gt;0.1</formula>
    </cfRule>
  </conditionalFormatting>
  <conditionalFormatting sqref="M6:M37">
    <cfRule type="expression" dxfId="103" priority="27" stopIfTrue="1">
      <formula>ABS(M6/K6-1)&gt;0.2</formula>
    </cfRule>
    <cfRule type="expression" dxfId="102" priority="28" stopIfTrue="1">
      <formula>ABS(M6/K6-1)&gt;0.1</formula>
    </cfRule>
  </conditionalFormatting>
  <conditionalFormatting sqref="T6:T37">
    <cfRule type="expression" dxfId="101" priority="25" stopIfTrue="1">
      <formula>ABS(T6/R6-1)&gt;0.2</formula>
    </cfRule>
    <cfRule type="expression" dxfId="100" priority="26" stopIfTrue="1">
      <formula>ABS(T6/R6-1)&gt;0.1</formula>
    </cfRule>
  </conditionalFormatting>
  <conditionalFormatting sqref="F6:F37">
    <cfRule type="expression" dxfId="99" priority="23" stopIfTrue="1">
      <formula>ABS(F6/D6-1)&gt;0.2</formula>
    </cfRule>
    <cfRule type="expression" dxfId="98" priority="24" stopIfTrue="1">
      <formula>ABS(F6/D6-1)&gt;0.1</formula>
    </cfRule>
  </conditionalFormatting>
  <conditionalFormatting sqref="H6:H37">
    <cfRule type="expression" dxfId="97" priority="21" stopIfTrue="1">
      <formula>ABS(H6/F6-1)&gt;0.2</formula>
    </cfRule>
    <cfRule type="expression" dxfId="96" priority="22" stopIfTrue="1">
      <formula>ABS(H6/F6-1)&gt;0.1</formula>
    </cfRule>
  </conditionalFormatting>
  <conditionalFormatting sqref="J6:J37">
    <cfRule type="expression" dxfId="95" priority="19" stopIfTrue="1">
      <formula>ABS(J6/H6-1)&gt;0.2</formula>
    </cfRule>
    <cfRule type="expression" dxfId="94" priority="20" stopIfTrue="1">
      <formula>ABS(J6/H6-1)&gt;0.1</formula>
    </cfRule>
  </conditionalFormatting>
  <conditionalFormatting sqref="L6:L37">
    <cfRule type="expression" dxfId="93" priority="17" stopIfTrue="1">
      <formula>ABS(L6/J6-1)&gt;0.2</formula>
    </cfRule>
    <cfRule type="expression" dxfId="92" priority="18" stopIfTrue="1">
      <formula>ABS(L6/J6-1)&gt;0.1</formula>
    </cfRule>
  </conditionalFormatting>
  <conditionalFormatting sqref="N6:N37">
    <cfRule type="expression" dxfId="91" priority="15" stopIfTrue="1">
      <formula>ABS(N6/L6-1)&gt;0.2</formula>
    </cfRule>
    <cfRule type="expression" dxfId="90" priority="16" stopIfTrue="1">
      <formula>ABS(N6/L6-1)&gt;0.1</formula>
    </cfRule>
  </conditionalFormatting>
  <conditionalFormatting sqref="U6:AE37">
    <cfRule type="expression" dxfId="89" priority="11" stopIfTrue="1">
      <formula>ABS(U6/S6-1)&gt;0.2</formula>
    </cfRule>
    <cfRule type="expression" dxfId="88" priority="12" stopIfTrue="1">
      <formula>ABS(U6/S6-1)&gt;0.1</formula>
    </cfRule>
  </conditionalFormatting>
  <conditionalFormatting sqref="R6:R37">
    <cfRule type="expression" dxfId="87" priority="5" stopIfTrue="1">
      <formula>ABS(R6/M6-1)&gt;0.2</formula>
    </cfRule>
    <cfRule type="expression" dxfId="86" priority="6" stopIfTrue="1">
      <formula>ABS(R6/M6-1)&gt;0.1</formula>
    </cfRule>
  </conditionalFormatting>
  <conditionalFormatting sqref="S6:S37">
    <cfRule type="expression" dxfId="85" priority="1" stopIfTrue="1">
      <formula>ABS(S6/N6-1)&gt;0.2</formula>
    </cfRule>
    <cfRule type="expression" dxfId="84" priority="2" stopIfTrue="1">
      <formula>ABS(S6/N6-1)&gt;0.1</formula>
    </cfRule>
  </conditionalFormatting>
  <printOptions horizontalCentered="1"/>
  <pageMargins left="0.19685039370078741" right="0.19685039370078741" top="0.59055118110236227" bottom="0.39370078740157483" header="0.19685039370078741" footer="0.19685039370078741"/>
  <pageSetup paperSize="124" scale="75" orientation="landscape" horizontalDpi="300" verticalDpi="300" r:id="rId1"/>
  <headerFooter alignWithMargins="0"/>
  <colBreaks count="1" manualBreakCount="1">
    <brk id="15" max="40" man="1"/>
  </colBreaks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 enableFormatConditionsCalculation="0">
    <tabColor theme="3" tint="0.59999389629810485"/>
  </sheetPr>
  <dimension ref="A1:F40"/>
  <sheetViews>
    <sheetView workbookViewId="0"/>
  </sheetViews>
  <sheetFormatPr baseColWidth="10" defaultRowHeight="12.75"/>
  <cols>
    <col min="1" max="1" width="1.5703125" style="4" customWidth="1"/>
    <col min="2" max="2" width="36.7109375" style="4" customWidth="1"/>
    <col min="3" max="5" width="18.7109375" style="4" customWidth="1"/>
    <col min="6" max="6" width="1.7109375" style="4" customWidth="1"/>
    <col min="7" max="16384" width="11.42578125" style="4"/>
  </cols>
  <sheetData>
    <row r="1" spans="1:6" s="6" customFormat="1" ht="18" thickBot="1">
      <c r="A1" s="300"/>
      <c r="B1" s="298"/>
      <c r="C1" s="299"/>
      <c r="D1" s="299"/>
      <c r="E1" s="299"/>
      <c r="F1" s="300"/>
    </row>
    <row r="2" spans="1:6" ht="33" customHeight="1" thickBot="1">
      <c r="A2" s="302"/>
      <c r="B2" s="1286" t="s">
        <v>451</v>
      </c>
      <c r="C2" s="1287"/>
      <c r="D2" s="1287"/>
      <c r="E2" s="1288"/>
      <c r="F2" s="302"/>
    </row>
    <row r="3" spans="1:6" ht="18" customHeight="1" thickBot="1">
      <c r="A3" s="302"/>
      <c r="B3" s="1299" t="s">
        <v>110</v>
      </c>
      <c r="C3" s="1296" t="s">
        <v>111</v>
      </c>
      <c r="D3" s="1298"/>
      <c r="E3" s="1299" t="s">
        <v>106</v>
      </c>
      <c r="F3" s="302"/>
    </row>
    <row r="4" spans="1:6" ht="18" customHeight="1" thickBot="1">
      <c r="A4" s="302"/>
      <c r="B4" s="1309"/>
      <c r="C4" s="766" t="s">
        <v>112</v>
      </c>
      <c r="D4" s="766" t="s">
        <v>113</v>
      </c>
      <c r="E4" s="1309"/>
      <c r="F4" s="302"/>
    </row>
    <row r="5" spans="1:6" ht="17.25" customHeight="1" thickBot="1">
      <c r="A5" s="302"/>
      <c r="B5" s="587" t="s">
        <v>325</v>
      </c>
      <c r="C5" s="975">
        <v>12218</v>
      </c>
      <c r="D5" s="975">
        <v>3335</v>
      </c>
      <c r="E5" s="975">
        <v>15553</v>
      </c>
      <c r="F5" s="302"/>
    </row>
    <row r="6" spans="1:6" ht="17.25" customHeight="1" thickBot="1">
      <c r="A6" s="302"/>
      <c r="B6" s="589" t="s">
        <v>326</v>
      </c>
      <c r="C6" s="976">
        <v>336</v>
      </c>
      <c r="D6" s="976">
        <v>422</v>
      </c>
      <c r="E6" s="976">
        <v>758</v>
      </c>
      <c r="F6" s="302"/>
    </row>
    <row r="7" spans="1:6" ht="19.5" customHeight="1" thickBot="1">
      <c r="A7" s="302"/>
      <c r="B7" s="587" t="s">
        <v>327</v>
      </c>
      <c r="C7" s="975">
        <v>26002</v>
      </c>
      <c r="D7" s="975">
        <v>3763</v>
      </c>
      <c r="E7" s="975">
        <v>29765</v>
      </c>
      <c r="F7" s="302"/>
    </row>
    <row r="8" spans="1:6" ht="15" customHeight="1" thickBot="1">
      <c r="A8" s="302"/>
      <c r="B8" s="589" t="s">
        <v>174</v>
      </c>
      <c r="C8" s="973">
        <v>4</v>
      </c>
      <c r="D8" s="973">
        <v>4</v>
      </c>
      <c r="E8" s="973">
        <v>8</v>
      </c>
      <c r="F8" s="302"/>
    </row>
    <row r="9" spans="1:6" ht="15" customHeight="1" thickBot="1">
      <c r="A9" s="302"/>
      <c r="B9" s="587" t="s">
        <v>173</v>
      </c>
      <c r="C9" s="974">
        <v>51.4</v>
      </c>
      <c r="D9" s="974">
        <v>9.3000000000000007</v>
      </c>
      <c r="E9" s="974">
        <v>60.7</v>
      </c>
      <c r="F9" s="302"/>
    </row>
    <row r="10" spans="1:6" ht="15" customHeight="1" thickBot="1">
      <c r="A10" s="302"/>
      <c r="B10" s="589" t="s">
        <v>33</v>
      </c>
      <c r="C10" s="976">
        <v>67291</v>
      </c>
      <c r="D10" s="976">
        <v>9778</v>
      </c>
      <c r="E10" s="976">
        <v>77069</v>
      </c>
      <c r="F10" s="302"/>
    </row>
    <row r="11" spans="1:6" ht="15" customHeight="1" thickBot="1">
      <c r="A11" s="302"/>
      <c r="B11" s="587" t="s">
        <v>66</v>
      </c>
      <c r="C11" s="975">
        <v>1211209</v>
      </c>
      <c r="D11" s="975">
        <v>129784</v>
      </c>
      <c r="E11" s="975">
        <v>1340993</v>
      </c>
      <c r="F11" s="302"/>
    </row>
    <row r="12" spans="1:6" ht="15" customHeight="1" thickBot="1">
      <c r="A12" s="302"/>
      <c r="B12" s="589" t="s">
        <v>34</v>
      </c>
      <c r="C12" s="976">
        <v>88</v>
      </c>
      <c r="D12" s="976">
        <v>29</v>
      </c>
      <c r="E12" s="976">
        <v>117</v>
      </c>
      <c r="F12" s="302"/>
    </row>
    <row r="13" spans="1:6" ht="15" customHeight="1" thickBot="1">
      <c r="A13" s="302"/>
      <c r="B13" s="587" t="s">
        <v>35</v>
      </c>
      <c r="C13" s="975">
        <v>331</v>
      </c>
      <c r="D13" s="975">
        <v>84</v>
      </c>
      <c r="E13" s="975">
        <v>415</v>
      </c>
      <c r="F13" s="302"/>
    </row>
    <row r="14" spans="1:6" ht="48" customHeight="1">
      <c r="A14" s="302"/>
      <c r="B14" s="1332" t="s">
        <v>426</v>
      </c>
      <c r="C14" s="1333"/>
      <c r="D14" s="1333"/>
      <c r="E14" s="1333"/>
      <c r="F14" s="302"/>
    </row>
    <row r="15" spans="1:6">
      <c r="A15" s="302"/>
      <c r="B15" s="305"/>
      <c r="C15" s="305"/>
      <c r="D15" s="305"/>
      <c r="E15" s="305"/>
      <c r="F15" s="302"/>
    </row>
    <row r="22" spans="2:2">
      <c r="B22" s="57"/>
    </row>
    <row r="25" spans="2:2">
      <c r="B25" s="58"/>
    </row>
    <row r="33" spans="2:2">
      <c r="B33" s="58"/>
    </row>
    <row r="40" spans="2:2">
      <c r="B40" s="25"/>
    </row>
  </sheetData>
  <sheetProtection password="CF4C" sheet="1" objects="1" scenarios="1"/>
  <customSheetViews>
    <customSheetView guid="{E9B43C8C-734F-433D-AD37-344F9303B5CC}" showPageBreaks="1" showGridLines="0" showRuler="0">
      <selection activeCell="D24" sqref="D24"/>
      <pageMargins left="0.19685039370078741" right="0.19685039370078741" top="0.59055118110236227" bottom="0.59055118110236227" header="0.39370078740157483" footer="0.39370078740157483"/>
      <printOptions horizontalCentered="1"/>
      <pageSetup orientation="portrait" r:id="rId1"/>
      <headerFooter alignWithMargins="0"/>
    </customSheetView>
    <customSheetView guid="{9BF398E0-33D8-4E64-94A2-9B7C822C8383}" showPageBreaks="1" showGridLines="0" showRuler="0">
      <pageMargins left="0.19685039370078741" right="0.19685039370078741" top="0.59055118110236227" bottom="0.59055118110236227" header="0.39370078740157483" footer="0.39370078740157483"/>
      <printOptions horizontalCentered="1"/>
      <pageSetup orientation="portrait" r:id="rId2"/>
      <headerFooter alignWithMargins="0"/>
    </customSheetView>
    <customSheetView guid="{6DCFE324-2DF9-4BB0-88BD-A4AD316C7A9E}" showPageBreaks="1" showGridLines="0" printArea="1" showRuler="0">
      <pageMargins left="0.19685039370078741" right="0.19685039370078741" top="0.59055118110236227" bottom="0.59055118110236227" header="0.39370078740157483" footer="0.39370078740157483"/>
      <printOptions horizontalCentered="1"/>
      <pageSetup orientation="portrait" r:id="rId3"/>
      <headerFooter alignWithMargins="0"/>
    </customSheetView>
    <customSheetView guid="{48A744A8-8180-4A3B-8108-49EF41816969}" showGridLines="0" showRuler="0">
      <pageMargins left="0.19685039370078741" right="0.19685039370078741" top="0.59055118110236227" bottom="0.59055118110236227" header="0.39370078740157483" footer="0.39370078740157483"/>
      <printOptions horizontalCentered="1"/>
      <pageSetup orientation="portrait" r:id="rId4"/>
      <headerFooter alignWithMargins="0"/>
    </customSheetView>
    <customSheetView guid="{9E220BD5-A526-40BD-8239-3A0461590922}" showGridLines="0" showRuler="0">
      <selection activeCell="E12" sqref="E12"/>
      <pageMargins left="0.19685039370078741" right="0.19685039370078741" top="0.59055118110236227" bottom="0.59055118110236227" header="0.39370078740157483" footer="0.39370078740157483"/>
      <printOptions horizontalCentered="1"/>
      <pageSetup orientation="portrait" r:id="rId5"/>
      <headerFooter alignWithMargins="0"/>
    </customSheetView>
  </customSheetViews>
  <mergeCells count="5">
    <mergeCell ref="B2:E2"/>
    <mergeCell ref="B3:B4"/>
    <mergeCell ref="C3:D3"/>
    <mergeCell ref="E3:E4"/>
    <mergeCell ref="B14:E14"/>
  </mergeCells>
  <phoneticPr fontId="11" type="noConversion"/>
  <printOptions horizontalCentered="1"/>
  <pageMargins left="0.19685039370078741" right="0.19685039370078741" top="0.59055118110236227" bottom="0.59055118110236227" header="0.39370078740157483" footer="0.39370078740157483"/>
  <pageSetup paperSize="124" orientation="portrait" r:id="rId6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C000"/>
  </sheetPr>
  <dimension ref="A1:K34"/>
  <sheetViews>
    <sheetView workbookViewId="0">
      <selection activeCell="I7" sqref="I7"/>
    </sheetView>
  </sheetViews>
  <sheetFormatPr baseColWidth="10" defaultRowHeight="12.75"/>
  <cols>
    <col min="1" max="1" width="2.7109375" style="4" customWidth="1"/>
    <col min="2" max="2" width="9.7109375" style="4" customWidth="1"/>
    <col min="3" max="8" width="14.85546875" style="4" customWidth="1"/>
    <col min="9" max="9" width="2.7109375" style="4" customWidth="1"/>
    <col min="10" max="10" width="9.7109375" style="4" customWidth="1"/>
    <col min="11" max="11" width="8.5703125" style="4" customWidth="1"/>
    <col min="12" max="12" width="8" style="4" bestFit="1" customWidth="1"/>
    <col min="13" max="16384" width="11.42578125" style="4"/>
  </cols>
  <sheetData>
    <row r="1" spans="1:11" s="6" customFormat="1" ht="18" thickBot="1">
      <c r="A1" s="300"/>
      <c r="B1" s="298"/>
      <c r="C1" s="299"/>
      <c r="D1" s="299"/>
      <c r="E1" s="299"/>
      <c r="F1" s="299"/>
      <c r="G1" s="299"/>
      <c r="H1" s="299"/>
      <c r="I1" s="300"/>
    </row>
    <row r="2" spans="1:11" ht="42" customHeight="1" thickBot="1">
      <c r="A2" s="302"/>
      <c r="B2" s="1084" t="s">
        <v>540</v>
      </c>
      <c r="C2" s="1085"/>
      <c r="D2" s="1085"/>
      <c r="E2" s="1085"/>
      <c r="F2" s="1085"/>
      <c r="G2" s="1085"/>
      <c r="H2" s="1086"/>
      <c r="I2" s="302"/>
    </row>
    <row r="3" spans="1:11" ht="21" customHeight="1">
      <c r="A3" s="302"/>
      <c r="B3" s="1097" t="s">
        <v>77</v>
      </c>
      <c r="C3" s="1097" t="s">
        <v>88</v>
      </c>
      <c r="D3" s="1097" t="s">
        <v>89</v>
      </c>
      <c r="E3" s="1097" t="s">
        <v>91</v>
      </c>
      <c r="F3" s="1097" t="s">
        <v>92</v>
      </c>
      <c r="G3" s="1097" t="s">
        <v>254</v>
      </c>
      <c r="H3" s="1099" t="s">
        <v>106</v>
      </c>
      <c r="I3" s="302"/>
    </row>
    <row r="4" spans="1:11" ht="21" customHeight="1" thickBot="1">
      <c r="A4" s="302"/>
      <c r="B4" s="1098"/>
      <c r="C4" s="1098"/>
      <c r="D4" s="1098"/>
      <c r="E4" s="1098"/>
      <c r="F4" s="1098"/>
      <c r="G4" s="1098"/>
      <c r="H4" s="1100"/>
      <c r="I4" s="302"/>
    </row>
    <row r="5" spans="1:11" ht="18" customHeight="1" thickBot="1">
      <c r="A5" s="302"/>
      <c r="B5" s="528">
        <v>2002</v>
      </c>
      <c r="C5" s="619">
        <v>3567.499684589603</v>
      </c>
      <c r="D5" s="619">
        <v>4041.5900523086689</v>
      </c>
      <c r="E5" s="619">
        <v>1531.5608709995095</v>
      </c>
      <c r="F5" s="619">
        <v>1196.7318633141717</v>
      </c>
      <c r="G5" s="619">
        <v>81.78095716</v>
      </c>
      <c r="H5" s="792">
        <v>10419.16342837195</v>
      </c>
      <c r="I5" s="302"/>
    </row>
    <row r="6" spans="1:11" ht="18" customHeight="1" thickBot="1">
      <c r="A6" s="302"/>
      <c r="B6" s="527">
        <v>2003</v>
      </c>
      <c r="C6" s="618">
        <v>5180.6465285935956</v>
      </c>
      <c r="D6" s="618">
        <v>4932.4922395030108</v>
      </c>
      <c r="E6" s="618">
        <v>1209.3019454248572</v>
      </c>
      <c r="F6" s="618">
        <v>935.21740497400026</v>
      </c>
      <c r="G6" s="618">
        <v>175.82480489999998</v>
      </c>
      <c r="H6" s="792">
        <v>12433.482923395464</v>
      </c>
      <c r="I6" s="302"/>
    </row>
    <row r="7" spans="1:11" ht="18" customHeight="1" thickBot="1">
      <c r="A7" s="302"/>
      <c r="B7" s="528">
        <v>2004</v>
      </c>
      <c r="C7" s="619">
        <v>5352.8321552772168</v>
      </c>
      <c r="D7" s="619">
        <v>5442.4767281186987</v>
      </c>
      <c r="E7" s="619">
        <v>1538.959612958851</v>
      </c>
      <c r="F7" s="619">
        <v>1084.3822482308544</v>
      </c>
      <c r="G7" s="619">
        <v>70.712758980000004</v>
      </c>
      <c r="H7" s="792">
        <v>13489.363503565623</v>
      </c>
      <c r="I7" s="302"/>
    </row>
    <row r="8" spans="1:11" ht="18" customHeight="1" thickBot="1">
      <c r="A8" s="302"/>
      <c r="B8" s="527">
        <v>2005</v>
      </c>
      <c r="C8" s="618">
        <v>8392.1632700761584</v>
      </c>
      <c r="D8" s="618">
        <v>8237.7925889673297</v>
      </c>
      <c r="E8" s="618">
        <v>3266.8239101321451</v>
      </c>
      <c r="F8" s="618">
        <v>1592.894726415135</v>
      </c>
      <c r="G8" s="618">
        <v>117.67391047999999</v>
      </c>
      <c r="H8" s="792">
        <v>21607.348406070771</v>
      </c>
      <c r="I8" s="302"/>
    </row>
    <row r="9" spans="1:11" ht="18" customHeight="1" thickBot="1">
      <c r="A9" s="302"/>
      <c r="B9" s="528">
        <v>2006</v>
      </c>
      <c r="C9" s="619">
        <v>5444.9999128572999</v>
      </c>
      <c r="D9" s="619">
        <v>5823.1506121260281</v>
      </c>
      <c r="E9" s="619">
        <v>1821.290848804</v>
      </c>
      <c r="F9" s="619">
        <v>2392.6745798936445</v>
      </c>
      <c r="G9" s="619">
        <v>246.40624896999998</v>
      </c>
      <c r="H9" s="792">
        <v>15728.522202650973</v>
      </c>
      <c r="I9" s="302"/>
    </row>
    <row r="10" spans="1:11" ht="18" customHeight="1" thickBot="1">
      <c r="A10" s="302"/>
      <c r="B10" s="527">
        <v>2007</v>
      </c>
      <c r="C10" s="618">
        <v>9345.3241789021522</v>
      </c>
      <c r="D10" s="618">
        <v>7420.6662937609199</v>
      </c>
      <c r="E10" s="618">
        <v>1735.242491288257</v>
      </c>
      <c r="F10" s="618">
        <v>2449.5213734631643</v>
      </c>
      <c r="G10" s="618">
        <v>566.63305248450013</v>
      </c>
      <c r="H10" s="792">
        <v>21517.387389898991</v>
      </c>
      <c r="I10" s="302"/>
    </row>
    <row r="11" spans="1:11" ht="18" customHeight="1" thickBot="1">
      <c r="A11" s="302"/>
      <c r="B11" s="528">
        <v>2008</v>
      </c>
      <c r="C11" s="619">
        <v>10497.04424730292</v>
      </c>
      <c r="D11" s="619">
        <v>9356.8875658086199</v>
      </c>
      <c r="E11" s="619">
        <v>2312.15971379136</v>
      </c>
      <c r="F11" s="619">
        <v>3050.1081333060824</v>
      </c>
      <c r="G11" s="619">
        <v>1103.6010911791827</v>
      </c>
      <c r="H11" s="792">
        <v>26319.800751388164</v>
      </c>
      <c r="I11" s="302"/>
    </row>
    <row r="12" spans="1:11" ht="18" customHeight="1" thickBot="1">
      <c r="A12" s="302"/>
      <c r="B12" s="527">
        <v>2009</v>
      </c>
      <c r="C12" s="618">
        <v>9960.8968044301491</v>
      </c>
      <c r="D12" s="618">
        <v>10847.924040782276</v>
      </c>
      <c r="E12" s="618">
        <v>2277.607960834293</v>
      </c>
      <c r="F12" s="618">
        <v>5427.6856541341867</v>
      </c>
      <c r="G12" s="618">
        <v>1732.8423615700001</v>
      </c>
      <c r="H12" s="792">
        <v>30246.956821750904</v>
      </c>
      <c r="I12" s="302"/>
    </row>
    <row r="13" spans="1:11" ht="18" customHeight="1" thickBot="1">
      <c r="A13" s="302"/>
      <c r="B13" s="528">
        <v>2010</v>
      </c>
      <c r="C13" s="619">
        <v>9158.974495809558</v>
      </c>
      <c r="D13" s="619">
        <v>12373.212538566188</v>
      </c>
      <c r="E13" s="619">
        <v>2855.4401140384261</v>
      </c>
      <c r="F13" s="619">
        <v>4863.3204788695211</v>
      </c>
      <c r="G13" s="619">
        <v>2250.0887912037597</v>
      </c>
      <c r="H13" s="792">
        <v>31501.036418487456</v>
      </c>
      <c r="I13" s="302"/>
    </row>
    <row r="14" spans="1:11" ht="18" customHeight="1" thickBot="1">
      <c r="A14" s="302"/>
      <c r="B14" s="528">
        <v>2011</v>
      </c>
      <c r="C14" s="619">
        <v>9044.1471522471293</v>
      </c>
      <c r="D14" s="619">
        <v>13961.406478129215</v>
      </c>
      <c r="E14" s="619">
        <v>7707.2470862831578</v>
      </c>
      <c r="F14" s="619">
        <v>4587.537683232852</v>
      </c>
      <c r="G14" s="619">
        <v>2174.6075454578513</v>
      </c>
      <c r="H14" s="792">
        <v>37474.945945350206</v>
      </c>
      <c r="I14" s="302"/>
    </row>
    <row r="15" spans="1:11" ht="18" customHeight="1" thickBot="1">
      <c r="A15" s="302"/>
      <c r="B15" s="529">
        <v>2012</v>
      </c>
      <c r="C15" s="620">
        <v>10880.908725065075</v>
      </c>
      <c r="D15" s="620">
        <v>7401.2502696592619</v>
      </c>
      <c r="E15" s="620">
        <v>15913.188985958723</v>
      </c>
      <c r="F15" s="620">
        <v>3777.886084880513</v>
      </c>
      <c r="G15" s="620">
        <v>2528.9796073754451</v>
      </c>
      <c r="H15" s="792">
        <v>40502.213672939019</v>
      </c>
      <c r="I15" s="302"/>
    </row>
    <row r="16" spans="1:11" ht="42" customHeight="1">
      <c r="A16" s="302"/>
      <c r="B16" s="1083" t="s">
        <v>414</v>
      </c>
      <c r="C16" s="1083"/>
      <c r="D16" s="1083"/>
      <c r="E16" s="1083"/>
      <c r="F16" s="1083"/>
      <c r="G16" s="1083"/>
      <c r="H16" s="1096"/>
      <c r="I16" s="302"/>
      <c r="J16" s="201"/>
      <c r="K16" s="206"/>
    </row>
    <row r="19" spans="2:2">
      <c r="B19" s="58"/>
    </row>
    <row r="27" spans="2:2">
      <c r="B27" s="58"/>
    </row>
    <row r="34" spans="2:2">
      <c r="B34" s="25"/>
    </row>
  </sheetData>
  <sheetProtection password="CF4C" sheet="1" objects="1" scenarios="1"/>
  <mergeCells count="9">
    <mergeCell ref="B16:H16"/>
    <mergeCell ref="B2:H2"/>
    <mergeCell ref="B3:B4"/>
    <mergeCell ref="C3:C4"/>
    <mergeCell ref="D3:D4"/>
    <mergeCell ref="E3:E4"/>
    <mergeCell ref="F3:F4"/>
    <mergeCell ref="G3:G4"/>
    <mergeCell ref="H3:H4"/>
  </mergeCells>
  <printOptions horizontalCentered="1"/>
  <pageMargins left="0.19685039370078741" right="0.19685039370078741" top="0.59055118110236227" bottom="0.59055118110236227" header="0.39370078740157483" footer="0.39370078740157483"/>
  <pageSetup scale="90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 enableFormatConditionsCalculation="0">
    <tabColor theme="3" tint="0.59999389629810485"/>
  </sheetPr>
  <dimension ref="A1:O34"/>
  <sheetViews>
    <sheetView showZeros="0" workbookViewId="0"/>
  </sheetViews>
  <sheetFormatPr baseColWidth="10" defaultRowHeight="12.75"/>
  <cols>
    <col min="1" max="1" width="1.7109375" style="4" customWidth="1"/>
    <col min="2" max="2" width="8" style="4" customWidth="1"/>
    <col min="3" max="3" width="11.7109375" style="4" customWidth="1"/>
    <col min="4" max="4" width="14.140625" style="4" customWidth="1"/>
    <col min="5" max="7" width="11.7109375" style="4" customWidth="1"/>
    <col min="8" max="8" width="13.5703125" style="4" customWidth="1"/>
    <col min="9" max="9" width="16.28515625" style="4" customWidth="1"/>
    <col min="10" max="13" width="11.7109375" style="4" customWidth="1"/>
    <col min="14" max="14" width="12.85546875" style="4" customWidth="1"/>
    <col min="15" max="15" width="1.7109375" style="4" customWidth="1"/>
    <col min="16" max="16384" width="11.42578125" style="4"/>
  </cols>
  <sheetData>
    <row r="1" spans="1:15" s="6" customFormat="1" ht="17.25">
      <c r="A1" s="300"/>
      <c r="B1" s="298"/>
      <c r="C1" s="298"/>
      <c r="D1" s="298"/>
      <c r="E1" s="298"/>
      <c r="F1" s="298"/>
      <c r="G1" s="298"/>
      <c r="H1" s="298"/>
      <c r="I1" s="298"/>
      <c r="J1" s="298"/>
      <c r="K1" s="4"/>
      <c r="L1" s="4"/>
      <c r="M1" s="4"/>
      <c r="N1" s="4"/>
      <c r="O1" s="300"/>
    </row>
    <row r="2" spans="1:15" ht="33.75" customHeight="1">
      <c r="A2" s="302"/>
      <c r="B2" s="1336" t="s">
        <v>452</v>
      </c>
      <c r="C2" s="1336"/>
      <c r="D2" s="1336"/>
      <c r="E2" s="1336"/>
      <c r="F2" s="1336"/>
      <c r="G2" s="1336"/>
      <c r="H2" s="1336"/>
      <c r="I2" s="1336"/>
      <c r="J2" s="1336"/>
      <c r="O2" s="302"/>
    </row>
    <row r="3" spans="1:15" ht="61.5" customHeight="1">
      <c r="B3" s="1334" t="s">
        <v>267</v>
      </c>
      <c r="C3" s="1334"/>
      <c r="D3" s="965" t="s">
        <v>238</v>
      </c>
      <c r="E3" s="965" t="s">
        <v>36</v>
      </c>
      <c r="F3" s="965" t="s">
        <v>248</v>
      </c>
      <c r="G3" s="965" t="s">
        <v>237</v>
      </c>
      <c r="H3" s="965" t="s">
        <v>247</v>
      </c>
      <c r="I3" s="965" t="s">
        <v>236</v>
      </c>
      <c r="J3" s="965" t="s">
        <v>235</v>
      </c>
    </row>
    <row r="4" spans="1:15" ht="18" customHeight="1">
      <c r="B4" s="1334" t="s">
        <v>114</v>
      </c>
      <c r="C4" s="965">
        <v>2002</v>
      </c>
      <c r="D4" s="966">
        <v>6831630</v>
      </c>
      <c r="E4" s="967">
        <v>31473</v>
      </c>
      <c r="F4" s="978"/>
      <c r="G4" s="967">
        <v>7889</v>
      </c>
      <c r="H4" s="966">
        <v>80494</v>
      </c>
      <c r="I4" s="967">
        <v>5374980</v>
      </c>
      <c r="J4" s="966">
        <v>21659</v>
      </c>
    </row>
    <row r="5" spans="1:15" ht="18" customHeight="1">
      <c r="B5" s="1334"/>
      <c r="C5" s="965">
        <v>2003</v>
      </c>
      <c r="D5" s="966">
        <v>6191011</v>
      </c>
      <c r="E5" s="967">
        <v>27704</v>
      </c>
      <c r="F5" s="978"/>
      <c r="G5" s="967">
        <v>20020</v>
      </c>
      <c r="H5" s="966">
        <v>102754</v>
      </c>
      <c r="I5" s="967">
        <v>4823611</v>
      </c>
      <c r="J5" s="966">
        <v>36057</v>
      </c>
    </row>
    <row r="6" spans="1:15" ht="18" customHeight="1">
      <c r="B6" s="1334"/>
      <c r="C6" s="965">
        <v>2004</v>
      </c>
      <c r="D6" s="966">
        <v>5951869</v>
      </c>
      <c r="E6" s="967">
        <v>22321</v>
      </c>
      <c r="F6" s="978"/>
      <c r="G6" s="967">
        <v>25952</v>
      </c>
      <c r="H6" s="966">
        <v>109444</v>
      </c>
      <c r="I6" s="967">
        <v>4778135</v>
      </c>
      <c r="J6" s="966">
        <v>39947</v>
      </c>
    </row>
    <row r="7" spans="1:15" ht="18" customHeight="1">
      <c r="B7" s="1334"/>
      <c r="C7" s="965">
        <v>2005</v>
      </c>
      <c r="D7" s="966">
        <v>5912952</v>
      </c>
      <c r="E7" s="967">
        <v>19441</v>
      </c>
      <c r="F7" s="978"/>
      <c r="G7" s="967">
        <v>31790</v>
      </c>
      <c r="H7" s="966">
        <v>109536</v>
      </c>
      <c r="I7" s="967">
        <v>4765567</v>
      </c>
      <c r="J7" s="966">
        <v>40599</v>
      </c>
    </row>
    <row r="8" spans="1:15" ht="18" customHeight="1">
      <c r="B8" s="1334"/>
      <c r="C8" s="965">
        <v>2006</v>
      </c>
      <c r="D8" s="966">
        <v>5765081</v>
      </c>
      <c r="E8" s="967">
        <v>16483</v>
      </c>
      <c r="F8" s="978"/>
      <c r="G8" s="967">
        <v>37012</v>
      </c>
      <c r="H8" s="966">
        <v>115014</v>
      </c>
      <c r="I8" s="967">
        <v>4716011</v>
      </c>
      <c r="J8" s="966">
        <v>37987</v>
      </c>
    </row>
    <row r="9" spans="1:15" ht="18" customHeight="1">
      <c r="B9" s="1334"/>
      <c r="C9" s="965">
        <v>2007</v>
      </c>
      <c r="D9" s="966">
        <v>5533670</v>
      </c>
      <c r="E9" s="967">
        <v>14799</v>
      </c>
      <c r="F9" s="978"/>
      <c r="G9" s="967">
        <v>44076</v>
      </c>
      <c r="H9" s="966">
        <v>122956</v>
      </c>
      <c r="I9" s="967">
        <v>4616080</v>
      </c>
      <c r="J9" s="966">
        <v>36121</v>
      </c>
    </row>
    <row r="10" spans="1:15" ht="18" customHeight="1">
      <c r="B10" s="1334"/>
      <c r="C10" s="965">
        <v>2008</v>
      </c>
      <c r="D10" s="966">
        <v>5500546</v>
      </c>
      <c r="E10" s="967">
        <v>12885</v>
      </c>
      <c r="F10" s="978"/>
      <c r="G10" s="967">
        <v>44199</v>
      </c>
      <c r="H10" s="966">
        <v>120986</v>
      </c>
      <c r="I10" s="967">
        <v>4645091</v>
      </c>
      <c r="J10" s="966">
        <v>35887</v>
      </c>
    </row>
    <row r="11" spans="1:15" ht="18" customHeight="1">
      <c r="B11" s="1334"/>
      <c r="C11" s="965">
        <v>2009</v>
      </c>
      <c r="D11" s="966">
        <v>5564841</v>
      </c>
      <c r="E11" s="967">
        <v>13136</v>
      </c>
      <c r="F11" s="978">
        <v>0</v>
      </c>
      <c r="G11" s="967">
        <v>46174</v>
      </c>
      <c r="H11" s="966">
        <v>139143</v>
      </c>
      <c r="I11" s="967">
        <v>4715783</v>
      </c>
      <c r="J11" s="966">
        <v>38555</v>
      </c>
    </row>
    <row r="12" spans="1:15" ht="18" customHeight="1">
      <c r="B12" s="1334"/>
      <c r="C12" s="965">
        <v>2010</v>
      </c>
      <c r="D12" s="966">
        <v>5705412</v>
      </c>
      <c r="E12" s="967">
        <v>11378</v>
      </c>
      <c r="F12" s="978">
        <v>0</v>
      </c>
      <c r="G12" s="967">
        <v>44757</v>
      </c>
      <c r="H12" s="966">
        <v>120414</v>
      </c>
      <c r="I12" s="967">
        <v>4923459</v>
      </c>
      <c r="J12" s="966">
        <v>40903</v>
      </c>
    </row>
    <row r="13" spans="1:15" ht="18" customHeight="1">
      <c r="B13" s="1334"/>
      <c r="C13" s="965" t="s">
        <v>484</v>
      </c>
      <c r="D13" s="966">
        <v>6025664</v>
      </c>
      <c r="E13" s="967">
        <v>9975</v>
      </c>
      <c r="F13" s="966">
        <v>1</v>
      </c>
      <c r="G13" s="967">
        <v>48055</v>
      </c>
      <c r="H13" s="966">
        <v>122345</v>
      </c>
      <c r="I13" s="967">
        <v>5283896</v>
      </c>
      <c r="J13" s="966">
        <v>44467</v>
      </c>
    </row>
    <row r="14" spans="1:15" ht="18" customHeight="1">
      <c r="B14" s="1334"/>
      <c r="C14" s="965">
        <v>2012</v>
      </c>
      <c r="D14" s="966">
        <v>6045506</v>
      </c>
      <c r="E14" s="967">
        <v>8181</v>
      </c>
      <c r="F14" s="966">
        <v>2</v>
      </c>
      <c r="G14" s="967">
        <v>54147</v>
      </c>
      <c r="H14" s="966">
        <v>128434</v>
      </c>
      <c r="I14" s="967">
        <v>5345173</v>
      </c>
      <c r="J14" s="966">
        <v>47165</v>
      </c>
    </row>
    <row r="15" spans="1:15" ht="18" customHeight="1">
      <c r="B15" s="1334" t="s">
        <v>472</v>
      </c>
      <c r="C15" s="1334"/>
      <c r="D15" s="966">
        <v>19842</v>
      </c>
      <c r="E15" s="967">
        <v>-1794</v>
      </c>
      <c r="F15" s="966">
        <v>1</v>
      </c>
      <c r="G15" s="967">
        <v>6092</v>
      </c>
      <c r="H15" s="966">
        <v>6089</v>
      </c>
      <c r="I15" s="967">
        <v>61277</v>
      </c>
      <c r="J15" s="966">
        <v>2698</v>
      </c>
    </row>
    <row r="16" spans="1:15" ht="29.25" customHeight="1">
      <c r="B16" s="1335" t="s">
        <v>485</v>
      </c>
      <c r="C16" s="1335"/>
      <c r="D16" s="1335"/>
      <c r="E16" s="1335"/>
      <c r="F16" s="1335"/>
      <c r="G16" s="1335"/>
      <c r="H16" s="1335"/>
      <c r="I16" s="1335"/>
      <c r="J16" s="1335"/>
      <c r="K16" s="767"/>
      <c r="L16" s="767"/>
      <c r="M16" s="767"/>
      <c r="N16" s="767"/>
    </row>
    <row r="19" spans="2:2">
      <c r="B19" s="58"/>
    </row>
    <row r="27" spans="2:2">
      <c r="B27" s="58"/>
    </row>
    <row r="34" spans="2:2">
      <c r="B34" s="25"/>
    </row>
  </sheetData>
  <sheetProtection password="CF4C" sheet="1" objects="1" scenarios="1"/>
  <customSheetViews>
    <customSheetView guid="{E9B43C8C-734F-433D-AD37-344F9303B5CC}" showPageBreaks="1" showGridLines="0" showRuler="0">
      <pageMargins left="0.19685039370078741" right="0.19685039370078741" top="0.59055118110236227" bottom="0.59055118110236227" header="0.39370078740157483" footer="0.39370078740157483"/>
      <printOptions horizontalCentered="1"/>
      <pageSetup orientation="portrait" r:id="rId1"/>
      <headerFooter alignWithMargins="0"/>
    </customSheetView>
    <customSheetView guid="{9BF398E0-33D8-4E64-94A2-9B7C822C8383}" showPageBreaks="1" showGridLines="0" showRuler="0">
      <pageMargins left="0.19685039370078741" right="0.19685039370078741" top="0.59055118110236227" bottom="0.59055118110236227" header="0.39370078740157483" footer="0.39370078740157483"/>
      <printOptions horizontalCentered="1"/>
      <pageSetup orientation="landscape" r:id="rId2"/>
      <headerFooter alignWithMargins="0"/>
    </customSheetView>
    <customSheetView guid="{6DCFE324-2DF9-4BB0-88BD-A4AD316C7A9E}" showGridLines="0" showRuler="0">
      <pageMargins left="0.19685039370078741" right="0.19685039370078741" top="0.59055118110236227" bottom="0.59055118110236227" header="0.39370078740157483" footer="0.39370078740157483"/>
      <printOptions horizontalCentered="1"/>
      <pageSetup orientation="portrait" r:id="rId3"/>
      <headerFooter alignWithMargins="0"/>
    </customSheetView>
    <customSheetView guid="{48A744A8-8180-4A3B-8108-49EF41816969}" showGridLines="0" hiddenRows="1" showRuler="0">
      <selection activeCell="J13" sqref="J13"/>
      <pageMargins left="0.19685039370078741" right="0.19685039370078741" top="0.59055118110236227" bottom="0.59055118110236227" header="0.39370078740157483" footer="0.39370078740157483"/>
      <printOptions horizontalCentered="1"/>
      <pageSetup orientation="portrait" r:id="rId4"/>
      <headerFooter alignWithMargins="0"/>
    </customSheetView>
    <customSheetView guid="{9E220BD5-A526-40BD-8239-3A0461590922}" showGridLines="0" showRuler="0">
      <selection activeCell="H23" sqref="H23"/>
      <pageMargins left="0.19685039370078741" right="0.19685039370078741" top="0.59055118110236227" bottom="0.59055118110236227" header="0.39370078740157483" footer="0.39370078740157483"/>
      <printOptions horizontalCentered="1"/>
      <pageSetup orientation="portrait" r:id="rId5"/>
      <headerFooter alignWithMargins="0"/>
    </customSheetView>
  </customSheetViews>
  <mergeCells count="5">
    <mergeCell ref="B3:C3"/>
    <mergeCell ref="B4:B14"/>
    <mergeCell ref="B15:C15"/>
    <mergeCell ref="B16:J16"/>
    <mergeCell ref="B2:J2"/>
  </mergeCells>
  <phoneticPr fontId="11" type="noConversion"/>
  <printOptions horizontalCentered="1"/>
  <pageMargins left="0.19685039370078741" right="0.19685039370078741" top="0.59055118110236227" bottom="0.59055118110236227" header="0.39370078740157483" footer="0.39370078740157483"/>
  <pageSetup paperSize="124" scale="75" orientation="landscape" r:id="rId6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3">
    <tabColor theme="3" tint="0.59999389629810485"/>
  </sheetPr>
  <dimension ref="B1:S33"/>
  <sheetViews>
    <sheetView workbookViewId="0">
      <selection activeCell="T18" sqref="T18"/>
    </sheetView>
  </sheetViews>
  <sheetFormatPr baseColWidth="10" defaultRowHeight="12.75"/>
  <cols>
    <col min="1" max="1" width="2.7109375" style="43" customWidth="1"/>
    <col min="2" max="2" width="26.42578125" style="43" bestFit="1" customWidth="1"/>
    <col min="3" max="3" width="7" style="43" customWidth="1"/>
    <col min="4" max="5" width="6.7109375" style="43" bestFit="1" customWidth="1"/>
    <col min="6" max="6" width="6.7109375" style="43" customWidth="1"/>
    <col min="7" max="7" width="6.7109375" style="43" bestFit="1" customWidth="1"/>
    <col min="8" max="8" width="7.140625" style="43" customWidth="1"/>
    <col min="9" max="13" width="6.7109375" style="43" bestFit="1" customWidth="1"/>
    <col min="14" max="17" width="6.7109375" style="43" customWidth="1"/>
    <col min="18" max="18" width="6.5703125" style="43" bestFit="1" customWidth="1"/>
    <col min="19" max="19" width="2.7109375" style="43" customWidth="1"/>
    <col min="20" max="261" width="11.42578125" style="43"/>
    <col min="262" max="262" width="34.42578125" style="43" bestFit="1" customWidth="1"/>
    <col min="263" max="263" width="10" style="43" customWidth="1"/>
    <col min="264" max="271" width="7.7109375" style="43" customWidth="1"/>
    <col min="272" max="273" width="8.140625" style="43" customWidth="1"/>
    <col min="274" max="274" width="8" style="43" customWidth="1"/>
    <col min="275" max="517" width="11.42578125" style="43"/>
    <col min="518" max="518" width="34.42578125" style="43" bestFit="1" customWidth="1"/>
    <col min="519" max="519" width="10" style="43" customWidth="1"/>
    <col min="520" max="527" width="7.7109375" style="43" customWidth="1"/>
    <col min="528" max="529" width="8.140625" style="43" customWidth="1"/>
    <col min="530" max="530" width="8" style="43" customWidth="1"/>
    <col min="531" max="773" width="11.42578125" style="43"/>
    <col min="774" max="774" width="34.42578125" style="43" bestFit="1" customWidth="1"/>
    <col min="775" max="775" width="10" style="43" customWidth="1"/>
    <col min="776" max="783" width="7.7109375" style="43" customWidth="1"/>
    <col min="784" max="785" width="8.140625" style="43" customWidth="1"/>
    <col min="786" max="786" width="8" style="43" customWidth="1"/>
    <col min="787" max="1029" width="11.42578125" style="43"/>
    <col min="1030" max="1030" width="34.42578125" style="43" bestFit="1" customWidth="1"/>
    <col min="1031" max="1031" width="10" style="43" customWidth="1"/>
    <col min="1032" max="1039" width="7.7109375" style="43" customWidth="1"/>
    <col min="1040" max="1041" width="8.140625" style="43" customWidth="1"/>
    <col min="1042" max="1042" width="8" style="43" customWidth="1"/>
    <col min="1043" max="1285" width="11.42578125" style="43"/>
    <col min="1286" max="1286" width="34.42578125" style="43" bestFit="1" customWidth="1"/>
    <col min="1287" max="1287" width="10" style="43" customWidth="1"/>
    <col min="1288" max="1295" width="7.7109375" style="43" customWidth="1"/>
    <col min="1296" max="1297" width="8.140625" style="43" customWidth="1"/>
    <col min="1298" max="1298" width="8" style="43" customWidth="1"/>
    <col min="1299" max="1541" width="11.42578125" style="43"/>
    <col min="1542" max="1542" width="34.42578125" style="43" bestFit="1" customWidth="1"/>
    <col min="1543" max="1543" width="10" style="43" customWidth="1"/>
    <col min="1544" max="1551" width="7.7109375" style="43" customWidth="1"/>
    <col min="1552" max="1553" width="8.140625" style="43" customWidth="1"/>
    <col min="1554" max="1554" width="8" style="43" customWidth="1"/>
    <col min="1555" max="1797" width="11.42578125" style="43"/>
    <col min="1798" max="1798" width="34.42578125" style="43" bestFit="1" customWidth="1"/>
    <col min="1799" max="1799" width="10" style="43" customWidth="1"/>
    <col min="1800" max="1807" width="7.7109375" style="43" customWidth="1"/>
    <col min="1808" max="1809" width="8.140625" style="43" customWidth="1"/>
    <col min="1810" max="1810" width="8" style="43" customWidth="1"/>
    <col min="1811" max="2053" width="11.42578125" style="43"/>
    <col min="2054" max="2054" width="34.42578125" style="43" bestFit="1" customWidth="1"/>
    <col min="2055" max="2055" width="10" style="43" customWidth="1"/>
    <col min="2056" max="2063" width="7.7109375" style="43" customWidth="1"/>
    <col min="2064" max="2065" width="8.140625" style="43" customWidth="1"/>
    <col min="2066" max="2066" width="8" style="43" customWidth="1"/>
    <col min="2067" max="2309" width="11.42578125" style="43"/>
    <col min="2310" max="2310" width="34.42578125" style="43" bestFit="1" customWidth="1"/>
    <col min="2311" max="2311" width="10" style="43" customWidth="1"/>
    <col min="2312" max="2319" width="7.7109375" style="43" customWidth="1"/>
    <col min="2320" max="2321" width="8.140625" style="43" customWidth="1"/>
    <col min="2322" max="2322" width="8" style="43" customWidth="1"/>
    <col min="2323" max="2565" width="11.42578125" style="43"/>
    <col min="2566" max="2566" width="34.42578125" style="43" bestFit="1" customWidth="1"/>
    <col min="2567" max="2567" width="10" style="43" customWidth="1"/>
    <col min="2568" max="2575" width="7.7109375" style="43" customWidth="1"/>
    <col min="2576" max="2577" width="8.140625" style="43" customWidth="1"/>
    <col min="2578" max="2578" width="8" style="43" customWidth="1"/>
    <col min="2579" max="2821" width="11.42578125" style="43"/>
    <col min="2822" max="2822" width="34.42578125" style="43" bestFit="1" customWidth="1"/>
    <col min="2823" max="2823" width="10" style="43" customWidth="1"/>
    <col min="2824" max="2831" width="7.7109375" style="43" customWidth="1"/>
    <col min="2832" max="2833" width="8.140625" style="43" customWidth="1"/>
    <col min="2834" max="2834" width="8" style="43" customWidth="1"/>
    <col min="2835" max="3077" width="11.42578125" style="43"/>
    <col min="3078" max="3078" width="34.42578125" style="43" bestFit="1" customWidth="1"/>
    <col min="3079" max="3079" width="10" style="43" customWidth="1"/>
    <col min="3080" max="3087" width="7.7109375" style="43" customWidth="1"/>
    <col min="3088" max="3089" width="8.140625" style="43" customWidth="1"/>
    <col min="3090" max="3090" width="8" style="43" customWidth="1"/>
    <col min="3091" max="3333" width="11.42578125" style="43"/>
    <col min="3334" max="3334" width="34.42578125" style="43" bestFit="1" customWidth="1"/>
    <col min="3335" max="3335" width="10" style="43" customWidth="1"/>
    <col min="3336" max="3343" width="7.7109375" style="43" customWidth="1"/>
    <col min="3344" max="3345" width="8.140625" style="43" customWidth="1"/>
    <col min="3346" max="3346" width="8" style="43" customWidth="1"/>
    <col min="3347" max="3589" width="11.42578125" style="43"/>
    <col min="3590" max="3590" width="34.42578125" style="43" bestFit="1" customWidth="1"/>
    <col min="3591" max="3591" width="10" style="43" customWidth="1"/>
    <col min="3592" max="3599" width="7.7109375" style="43" customWidth="1"/>
    <col min="3600" max="3601" width="8.140625" style="43" customWidth="1"/>
    <col min="3602" max="3602" width="8" style="43" customWidth="1"/>
    <col min="3603" max="3845" width="11.42578125" style="43"/>
    <col min="3846" max="3846" width="34.42578125" style="43" bestFit="1" customWidth="1"/>
    <col min="3847" max="3847" width="10" style="43" customWidth="1"/>
    <col min="3848" max="3855" width="7.7109375" style="43" customWidth="1"/>
    <col min="3856" max="3857" width="8.140625" style="43" customWidth="1"/>
    <col min="3858" max="3858" width="8" style="43" customWidth="1"/>
    <col min="3859" max="4101" width="11.42578125" style="43"/>
    <col min="4102" max="4102" width="34.42578125" style="43" bestFit="1" customWidth="1"/>
    <col min="4103" max="4103" width="10" style="43" customWidth="1"/>
    <col min="4104" max="4111" width="7.7109375" style="43" customWidth="1"/>
    <col min="4112" max="4113" width="8.140625" style="43" customWidth="1"/>
    <col min="4114" max="4114" width="8" style="43" customWidth="1"/>
    <col min="4115" max="4357" width="11.42578125" style="43"/>
    <col min="4358" max="4358" width="34.42578125" style="43" bestFit="1" customWidth="1"/>
    <col min="4359" max="4359" width="10" style="43" customWidth="1"/>
    <col min="4360" max="4367" width="7.7109375" style="43" customWidth="1"/>
    <col min="4368" max="4369" width="8.140625" style="43" customWidth="1"/>
    <col min="4370" max="4370" width="8" style="43" customWidth="1"/>
    <col min="4371" max="4613" width="11.42578125" style="43"/>
    <col min="4614" max="4614" width="34.42578125" style="43" bestFit="1" customWidth="1"/>
    <col min="4615" max="4615" width="10" style="43" customWidth="1"/>
    <col min="4616" max="4623" width="7.7109375" style="43" customWidth="1"/>
    <col min="4624" max="4625" width="8.140625" style="43" customWidth="1"/>
    <col min="4626" max="4626" width="8" style="43" customWidth="1"/>
    <col min="4627" max="4869" width="11.42578125" style="43"/>
    <col min="4870" max="4870" width="34.42578125" style="43" bestFit="1" customWidth="1"/>
    <col min="4871" max="4871" width="10" style="43" customWidth="1"/>
    <col min="4872" max="4879" width="7.7109375" style="43" customWidth="1"/>
    <col min="4880" max="4881" width="8.140625" style="43" customWidth="1"/>
    <col min="4882" max="4882" width="8" style="43" customWidth="1"/>
    <col min="4883" max="5125" width="11.42578125" style="43"/>
    <col min="5126" max="5126" width="34.42578125" style="43" bestFit="1" customWidth="1"/>
    <col min="5127" max="5127" width="10" style="43" customWidth="1"/>
    <col min="5128" max="5135" width="7.7109375" style="43" customWidth="1"/>
    <col min="5136" max="5137" width="8.140625" style="43" customWidth="1"/>
    <col min="5138" max="5138" width="8" style="43" customWidth="1"/>
    <col min="5139" max="5381" width="11.42578125" style="43"/>
    <col min="5382" max="5382" width="34.42578125" style="43" bestFit="1" customWidth="1"/>
    <col min="5383" max="5383" width="10" style="43" customWidth="1"/>
    <col min="5384" max="5391" width="7.7109375" style="43" customWidth="1"/>
    <col min="5392" max="5393" width="8.140625" style="43" customWidth="1"/>
    <col min="5394" max="5394" width="8" style="43" customWidth="1"/>
    <col min="5395" max="5637" width="11.42578125" style="43"/>
    <col min="5638" max="5638" width="34.42578125" style="43" bestFit="1" customWidth="1"/>
    <col min="5639" max="5639" width="10" style="43" customWidth="1"/>
    <col min="5640" max="5647" width="7.7109375" style="43" customWidth="1"/>
    <col min="5648" max="5649" width="8.140625" style="43" customWidth="1"/>
    <col min="5650" max="5650" width="8" style="43" customWidth="1"/>
    <col min="5651" max="5893" width="11.42578125" style="43"/>
    <col min="5894" max="5894" width="34.42578125" style="43" bestFit="1" customWidth="1"/>
    <col min="5895" max="5895" width="10" style="43" customWidth="1"/>
    <col min="5896" max="5903" width="7.7109375" style="43" customWidth="1"/>
    <col min="5904" max="5905" width="8.140625" style="43" customWidth="1"/>
    <col min="5906" max="5906" width="8" style="43" customWidth="1"/>
    <col min="5907" max="6149" width="11.42578125" style="43"/>
    <col min="6150" max="6150" width="34.42578125" style="43" bestFit="1" customWidth="1"/>
    <col min="6151" max="6151" width="10" style="43" customWidth="1"/>
    <col min="6152" max="6159" width="7.7109375" style="43" customWidth="1"/>
    <col min="6160" max="6161" width="8.140625" style="43" customWidth="1"/>
    <col min="6162" max="6162" width="8" style="43" customWidth="1"/>
    <col min="6163" max="6405" width="11.42578125" style="43"/>
    <col min="6406" max="6406" width="34.42578125" style="43" bestFit="1" customWidth="1"/>
    <col min="6407" max="6407" width="10" style="43" customWidth="1"/>
    <col min="6408" max="6415" width="7.7109375" style="43" customWidth="1"/>
    <col min="6416" max="6417" width="8.140625" style="43" customWidth="1"/>
    <col min="6418" max="6418" width="8" style="43" customWidth="1"/>
    <col min="6419" max="6661" width="11.42578125" style="43"/>
    <col min="6662" max="6662" width="34.42578125" style="43" bestFit="1" customWidth="1"/>
    <col min="6663" max="6663" width="10" style="43" customWidth="1"/>
    <col min="6664" max="6671" width="7.7109375" style="43" customWidth="1"/>
    <col min="6672" max="6673" width="8.140625" style="43" customWidth="1"/>
    <col min="6674" max="6674" width="8" style="43" customWidth="1"/>
    <col min="6675" max="6917" width="11.42578125" style="43"/>
    <col min="6918" max="6918" width="34.42578125" style="43" bestFit="1" customWidth="1"/>
    <col min="6919" max="6919" width="10" style="43" customWidth="1"/>
    <col min="6920" max="6927" width="7.7109375" style="43" customWidth="1"/>
    <col min="6928" max="6929" width="8.140625" style="43" customWidth="1"/>
    <col min="6930" max="6930" width="8" style="43" customWidth="1"/>
    <col min="6931" max="7173" width="11.42578125" style="43"/>
    <col min="7174" max="7174" width="34.42578125" style="43" bestFit="1" customWidth="1"/>
    <col min="7175" max="7175" width="10" style="43" customWidth="1"/>
    <col min="7176" max="7183" width="7.7109375" style="43" customWidth="1"/>
    <col min="7184" max="7185" width="8.140625" style="43" customWidth="1"/>
    <col min="7186" max="7186" width="8" style="43" customWidth="1"/>
    <col min="7187" max="7429" width="11.42578125" style="43"/>
    <col min="7430" max="7430" width="34.42578125" style="43" bestFit="1" customWidth="1"/>
    <col min="7431" max="7431" width="10" style="43" customWidth="1"/>
    <col min="7432" max="7439" width="7.7109375" style="43" customWidth="1"/>
    <col min="7440" max="7441" width="8.140625" style="43" customWidth="1"/>
    <col min="7442" max="7442" width="8" style="43" customWidth="1"/>
    <col min="7443" max="7685" width="11.42578125" style="43"/>
    <col min="7686" max="7686" width="34.42578125" style="43" bestFit="1" customWidth="1"/>
    <col min="7687" max="7687" width="10" style="43" customWidth="1"/>
    <col min="7688" max="7695" width="7.7109375" style="43" customWidth="1"/>
    <col min="7696" max="7697" width="8.140625" style="43" customWidth="1"/>
    <col min="7698" max="7698" width="8" style="43" customWidth="1"/>
    <col min="7699" max="7941" width="11.42578125" style="43"/>
    <col min="7942" max="7942" width="34.42578125" style="43" bestFit="1" customWidth="1"/>
    <col min="7943" max="7943" width="10" style="43" customWidth="1"/>
    <col min="7944" max="7951" width="7.7109375" style="43" customWidth="1"/>
    <col min="7952" max="7953" width="8.140625" style="43" customWidth="1"/>
    <col min="7954" max="7954" width="8" style="43" customWidth="1"/>
    <col min="7955" max="8197" width="11.42578125" style="43"/>
    <col min="8198" max="8198" width="34.42578125" style="43" bestFit="1" customWidth="1"/>
    <col min="8199" max="8199" width="10" style="43" customWidth="1"/>
    <col min="8200" max="8207" width="7.7109375" style="43" customWidth="1"/>
    <col min="8208" max="8209" width="8.140625" style="43" customWidth="1"/>
    <col min="8210" max="8210" width="8" style="43" customWidth="1"/>
    <col min="8211" max="8453" width="11.42578125" style="43"/>
    <col min="8454" max="8454" width="34.42578125" style="43" bestFit="1" customWidth="1"/>
    <col min="8455" max="8455" width="10" style="43" customWidth="1"/>
    <col min="8456" max="8463" width="7.7109375" style="43" customWidth="1"/>
    <col min="8464" max="8465" width="8.140625" style="43" customWidth="1"/>
    <col min="8466" max="8466" width="8" style="43" customWidth="1"/>
    <col min="8467" max="8709" width="11.42578125" style="43"/>
    <col min="8710" max="8710" width="34.42578125" style="43" bestFit="1" customWidth="1"/>
    <col min="8711" max="8711" width="10" style="43" customWidth="1"/>
    <col min="8712" max="8719" width="7.7109375" style="43" customWidth="1"/>
    <col min="8720" max="8721" width="8.140625" style="43" customWidth="1"/>
    <col min="8722" max="8722" width="8" style="43" customWidth="1"/>
    <col min="8723" max="8965" width="11.42578125" style="43"/>
    <col min="8966" max="8966" width="34.42578125" style="43" bestFit="1" customWidth="1"/>
    <col min="8967" max="8967" width="10" style="43" customWidth="1"/>
    <col min="8968" max="8975" width="7.7109375" style="43" customWidth="1"/>
    <col min="8976" max="8977" width="8.140625" style="43" customWidth="1"/>
    <col min="8978" max="8978" width="8" style="43" customWidth="1"/>
    <col min="8979" max="9221" width="11.42578125" style="43"/>
    <col min="9222" max="9222" width="34.42578125" style="43" bestFit="1" customWidth="1"/>
    <col min="9223" max="9223" width="10" style="43" customWidth="1"/>
    <col min="9224" max="9231" width="7.7109375" style="43" customWidth="1"/>
    <col min="9232" max="9233" width="8.140625" style="43" customWidth="1"/>
    <col min="9234" max="9234" width="8" style="43" customWidth="1"/>
    <col min="9235" max="9477" width="11.42578125" style="43"/>
    <col min="9478" max="9478" width="34.42578125" style="43" bestFit="1" customWidth="1"/>
    <col min="9479" max="9479" width="10" style="43" customWidth="1"/>
    <col min="9480" max="9487" width="7.7109375" style="43" customWidth="1"/>
    <col min="9488" max="9489" width="8.140625" style="43" customWidth="1"/>
    <col min="9490" max="9490" width="8" style="43" customWidth="1"/>
    <col min="9491" max="9733" width="11.42578125" style="43"/>
    <col min="9734" max="9734" width="34.42578125" style="43" bestFit="1" customWidth="1"/>
    <col min="9735" max="9735" width="10" style="43" customWidth="1"/>
    <col min="9736" max="9743" width="7.7109375" style="43" customWidth="1"/>
    <col min="9744" max="9745" width="8.140625" style="43" customWidth="1"/>
    <col min="9746" max="9746" width="8" style="43" customWidth="1"/>
    <col min="9747" max="9989" width="11.42578125" style="43"/>
    <col min="9990" max="9990" width="34.42578125" style="43" bestFit="1" customWidth="1"/>
    <col min="9991" max="9991" width="10" style="43" customWidth="1"/>
    <col min="9992" max="9999" width="7.7109375" style="43" customWidth="1"/>
    <col min="10000" max="10001" width="8.140625" style="43" customWidth="1"/>
    <col min="10002" max="10002" width="8" style="43" customWidth="1"/>
    <col min="10003" max="10245" width="11.42578125" style="43"/>
    <col min="10246" max="10246" width="34.42578125" style="43" bestFit="1" customWidth="1"/>
    <col min="10247" max="10247" width="10" style="43" customWidth="1"/>
    <col min="10248" max="10255" width="7.7109375" style="43" customWidth="1"/>
    <col min="10256" max="10257" width="8.140625" style="43" customWidth="1"/>
    <col min="10258" max="10258" width="8" style="43" customWidth="1"/>
    <col min="10259" max="10501" width="11.42578125" style="43"/>
    <col min="10502" max="10502" width="34.42578125" style="43" bestFit="1" customWidth="1"/>
    <col min="10503" max="10503" width="10" style="43" customWidth="1"/>
    <col min="10504" max="10511" width="7.7109375" style="43" customWidth="1"/>
    <col min="10512" max="10513" width="8.140625" style="43" customWidth="1"/>
    <col min="10514" max="10514" width="8" style="43" customWidth="1"/>
    <col min="10515" max="10757" width="11.42578125" style="43"/>
    <col min="10758" max="10758" width="34.42578125" style="43" bestFit="1" customWidth="1"/>
    <col min="10759" max="10759" width="10" style="43" customWidth="1"/>
    <col min="10760" max="10767" width="7.7109375" style="43" customWidth="1"/>
    <col min="10768" max="10769" width="8.140625" style="43" customWidth="1"/>
    <col min="10770" max="10770" width="8" style="43" customWidth="1"/>
    <col min="10771" max="11013" width="11.42578125" style="43"/>
    <col min="11014" max="11014" width="34.42578125" style="43" bestFit="1" customWidth="1"/>
    <col min="11015" max="11015" width="10" style="43" customWidth="1"/>
    <col min="11016" max="11023" width="7.7109375" style="43" customWidth="1"/>
    <col min="11024" max="11025" width="8.140625" style="43" customWidth="1"/>
    <col min="11026" max="11026" width="8" style="43" customWidth="1"/>
    <col min="11027" max="11269" width="11.42578125" style="43"/>
    <col min="11270" max="11270" width="34.42578125" style="43" bestFit="1" customWidth="1"/>
    <col min="11271" max="11271" width="10" style="43" customWidth="1"/>
    <col min="11272" max="11279" width="7.7109375" style="43" customWidth="1"/>
    <col min="11280" max="11281" width="8.140625" style="43" customWidth="1"/>
    <col min="11282" max="11282" width="8" style="43" customWidth="1"/>
    <col min="11283" max="11525" width="11.42578125" style="43"/>
    <col min="11526" max="11526" width="34.42578125" style="43" bestFit="1" customWidth="1"/>
    <col min="11527" max="11527" width="10" style="43" customWidth="1"/>
    <col min="11528" max="11535" width="7.7109375" style="43" customWidth="1"/>
    <col min="11536" max="11537" width="8.140625" style="43" customWidth="1"/>
    <col min="11538" max="11538" width="8" style="43" customWidth="1"/>
    <col min="11539" max="11781" width="11.42578125" style="43"/>
    <col min="11782" max="11782" width="34.42578125" style="43" bestFit="1" customWidth="1"/>
    <col min="11783" max="11783" width="10" style="43" customWidth="1"/>
    <col min="11784" max="11791" width="7.7109375" style="43" customWidth="1"/>
    <col min="11792" max="11793" width="8.140625" style="43" customWidth="1"/>
    <col min="11794" max="11794" width="8" style="43" customWidth="1"/>
    <col min="11795" max="12037" width="11.42578125" style="43"/>
    <col min="12038" max="12038" width="34.42578125" style="43" bestFit="1" customWidth="1"/>
    <col min="12039" max="12039" width="10" style="43" customWidth="1"/>
    <col min="12040" max="12047" width="7.7109375" style="43" customWidth="1"/>
    <col min="12048" max="12049" width="8.140625" style="43" customWidth="1"/>
    <col min="12050" max="12050" width="8" style="43" customWidth="1"/>
    <col min="12051" max="12293" width="11.42578125" style="43"/>
    <col min="12294" max="12294" width="34.42578125" style="43" bestFit="1" customWidth="1"/>
    <col min="12295" max="12295" width="10" style="43" customWidth="1"/>
    <col min="12296" max="12303" width="7.7109375" style="43" customWidth="1"/>
    <col min="12304" max="12305" width="8.140625" style="43" customWidth="1"/>
    <col min="12306" max="12306" width="8" style="43" customWidth="1"/>
    <col min="12307" max="12549" width="11.42578125" style="43"/>
    <col min="12550" max="12550" width="34.42578125" style="43" bestFit="1" customWidth="1"/>
    <col min="12551" max="12551" width="10" style="43" customWidth="1"/>
    <col min="12552" max="12559" width="7.7109375" style="43" customWidth="1"/>
    <col min="12560" max="12561" width="8.140625" style="43" customWidth="1"/>
    <col min="12562" max="12562" width="8" style="43" customWidth="1"/>
    <col min="12563" max="12805" width="11.42578125" style="43"/>
    <col min="12806" max="12806" width="34.42578125" style="43" bestFit="1" customWidth="1"/>
    <col min="12807" max="12807" width="10" style="43" customWidth="1"/>
    <col min="12808" max="12815" width="7.7109375" style="43" customWidth="1"/>
    <col min="12816" max="12817" width="8.140625" style="43" customWidth="1"/>
    <col min="12818" max="12818" width="8" style="43" customWidth="1"/>
    <col min="12819" max="13061" width="11.42578125" style="43"/>
    <col min="13062" max="13062" width="34.42578125" style="43" bestFit="1" customWidth="1"/>
    <col min="13063" max="13063" width="10" style="43" customWidth="1"/>
    <col min="13064" max="13071" width="7.7109375" style="43" customWidth="1"/>
    <col min="13072" max="13073" width="8.140625" style="43" customWidth="1"/>
    <col min="13074" max="13074" width="8" style="43" customWidth="1"/>
    <col min="13075" max="13317" width="11.42578125" style="43"/>
    <col min="13318" max="13318" width="34.42578125" style="43" bestFit="1" customWidth="1"/>
    <col min="13319" max="13319" width="10" style="43" customWidth="1"/>
    <col min="13320" max="13327" width="7.7109375" style="43" customWidth="1"/>
    <col min="13328" max="13329" width="8.140625" style="43" customWidth="1"/>
    <col min="13330" max="13330" width="8" style="43" customWidth="1"/>
    <col min="13331" max="13573" width="11.42578125" style="43"/>
    <col min="13574" max="13574" width="34.42578125" style="43" bestFit="1" customWidth="1"/>
    <col min="13575" max="13575" width="10" style="43" customWidth="1"/>
    <col min="13576" max="13583" width="7.7109375" style="43" customWidth="1"/>
    <col min="13584" max="13585" width="8.140625" style="43" customWidth="1"/>
    <col min="13586" max="13586" width="8" style="43" customWidth="1"/>
    <col min="13587" max="13829" width="11.42578125" style="43"/>
    <col min="13830" max="13830" width="34.42578125" style="43" bestFit="1" customWidth="1"/>
    <col min="13831" max="13831" width="10" style="43" customWidth="1"/>
    <col min="13832" max="13839" width="7.7109375" style="43" customWidth="1"/>
    <col min="13840" max="13841" width="8.140625" style="43" customWidth="1"/>
    <col min="13842" max="13842" width="8" style="43" customWidth="1"/>
    <col min="13843" max="14085" width="11.42578125" style="43"/>
    <col min="14086" max="14086" width="34.42578125" style="43" bestFit="1" customWidth="1"/>
    <col min="14087" max="14087" width="10" style="43" customWidth="1"/>
    <col min="14088" max="14095" width="7.7109375" style="43" customWidth="1"/>
    <col min="14096" max="14097" width="8.140625" style="43" customWidth="1"/>
    <col min="14098" max="14098" width="8" style="43" customWidth="1"/>
    <col min="14099" max="14341" width="11.42578125" style="43"/>
    <col min="14342" max="14342" width="34.42578125" style="43" bestFit="1" customWidth="1"/>
    <col min="14343" max="14343" width="10" style="43" customWidth="1"/>
    <col min="14344" max="14351" width="7.7109375" style="43" customWidth="1"/>
    <col min="14352" max="14353" width="8.140625" style="43" customWidth="1"/>
    <col min="14354" max="14354" width="8" style="43" customWidth="1"/>
    <col min="14355" max="14597" width="11.42578125" style="43"/>
    <col min="14598" max="14598" width="34.42578125" style="43" bestFit="1" customWidth="1"/>
    <col min="14599" max="14599" width="10" style="43" customWidth="1"/>
    <col min="14600" max="14607" width="7.7109375" style="43" customWidth="1"/>
    <col min="14608" max="14609" width="8.140625" style="43" customWidth="1"/>
    <col min="14610" max="14610" width="8" style="43" customWidth="1"/>
    <col min="14611" max="14853" width="11.42578125" style="43"/>
    <col min="14854" max="14854" width="34.42578125" style="43" bestFit="1" customWidth="1"/>
    <col min="14855" max="14855" width="10" style="43" customWidth="1"/>
    <col min="14856" max="14863" width="7.7109375" style="43" customWidth="1"/>
    <col min="14864" max="14865" width="8.140625" style="43" customWidth="1"/>
    <col min="14866" max="14866" width="8" style="43" customWidth="1"/>
    <col min="14867" max="15109" width="11.42578125" style="43"/>
    <col min="15110" max="15110" width="34.42578125" style="43" bestFit="1" customWidth="1"/>
    <col min="15111" max="15111" width="10" style="43" customWidth="1"/>
    <col min="15112" max="15119" width="7.7109375" style="43" customWidth="1"/>
    <col min="15120" max="15121" width="8.140625" style="43" customWidth="1"/>
    <col min="15122" max="15122" width="8" style="43" customWidth="1"/>
    <col min="15123" max="15365" width="11.42578125" style="43"/>
    <col min="15366" max="15366" width="34.42578125" style="43" bestFit="1" customWidth="1"/>
    <col min="15367" max="15367" width="10" style="43" customWidth="1"/>
    <col min="15368" max="15375" width="7.7109375" style="43" customWidth="1"/>
    <col min="15376" max="15377" width="8.140625" style="43" customWidth="1"/>
    <col min="15378" max="15378" width="8" style="43" customWidth="1"/>
    <col min="15379" max="15621" width="11.42578125" style="43"/>
    <col min="15622" max="15622" width="34.42578125" style="43" bestFit="1" customWidth="1"/>
    <col min="15623" max="15623" width="10" style="43" customWidth="1"/>
    <col min="15624" max="15631" width="7.7109375" style="43" customWidth="1"/>
    <col min="15632" max="15633" width="8.140625" style="43" customWidth="1"/>
    <col min="15634" max="15634" width="8" style="43" customWidth="1"/>
    <col min="15635" max="15877" width="11.42578125" style="43"/>
    <col min="15878" max="15878" width="34.42578125" style="43" bestFit="1" customWidth="1"/>
    <col min="15879" max="15879" width="10" style="43" customWidth="1"/>
    <col min="15880" max="15887" width="7.7109375" style="43" customWidth="1"/>
    <col min="15888" max="15889" width="8.140625" style="43" customWidth="1"/>
    <col min="15890" max="15890" width="8" style="43" customWidth="1"/>
    <col min="15891" max="16133" width="11.42578125" style="43"/>
    <col min="16134" max="16134" width="34.42578125" style="43" bestFit="1" customWidth="1"/>
    <col min="16135" max="16135" width="10" style="43" customWidth="1"/>
    <col min="16136" max="16143" width="7.7109375" style="43" customWidth="1"/>
    <col min="16144" max="16145" width="8.140625" style="43" customWidth="1"/>
    <col min="16146" max="16146" width="8" style="43" customWidth="1"/>
    <col min="16147" max="16384" width="11.42578125" style="43"/>
  </cols>
  <sheetData>
    <row r="1" spans="2:19" ht="13.5" thickBot="1"/>
    <row r="2" spans="2:19" s="263" customFormat="1" ht="36" customHeight="1" thickBot="1">
      <c r="B2" s="1337" t="s">
        <v>508</v>
      </c>
      <c r="C2" s="1338"/>
      <c r="D2" s="1338"/>
      <c r="E2" s="1338"/>
      <c r="F2" s="1338"/>
      <c r="G2" s="1338"/>
      <c r="H2" s="1338"/>
      <c r="I2" s="1338"/>
      <c r="J2" s="1338"/>
      <c r="K2" s="1338"/>
      <c r="L2" s="1338"/>
      <c r="M2" s="1338"/>
      <c r="N2" s="1338"/>
      <c r="O2" s="1338"/>
      <c r="P2" s="1338"/>
      <c r="Q2" s="1338"/>
      <c r="R2" s="1339"/>
    </row>
    <row r="3" spans="2:19" s="263" customFormat="1" ht="14.25">
      <c r="B3" s="1065"/>
      <c r="C3" s="1066"/>
      <c r="D3" s="1066"/>
      <c r="E3" s="1066"/>
      <c r="F3" s="1066"/>
      <c r="G3" s="1066"/>
      <c r="H3" s="1066"/>
      <c r="I3" s="1066"/>
      <c r="J3" s="1066"/>
      <c r="K3" s="1066"/>
      <c r="L3" s="1066"/>
      <c r="M3" s="1066"/>
      <c r="N3" s="1066"/>
      <c r="O3" s="1066"/>
      <c r="P3" s="1066"/>
      <c r="Q3" s="1066"/>
      <c r="R3" s="1067"/>
    </row>
    <row r="4" spans="2:19">
      <c r="B4" s="1068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1069"/>
    </row>
    <row r="5" spans="2:19">
      <c r="B5" s="1068"/>
      <c r="C5" s="254"/>
      <c r="D5" s="254"/>
      <c r="E5" s="254"/>
      <c r="F5" s="254"/>
      <c r="G5" s="254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1069"/>
    </row>
    <row r="6" spans="2:19">
      <c r="B6" s="1068"/>
      <c r="C6" s="254"/>
      <c r="D6" s="254"/>
      <c r="E6" s="254"/>
      <c r="F6" s="254"/>
      <c r="G6" s="254"/>
      <c r="H6" s="254"/>
      <c r="I6" s="254"/>
      <c r="J6" s="254"/>
      <c r="K6" s="254"/>
      <c r="L6" s="254"/>
      <c r="M6" s="254"/>
      <c r="N6" s="254"/>
      <c r="O6" s="254"/>
      <c r="P6" s="254"/>
      <c r="Q6" s="254"/>
      <c r="R6" s="1069"/>
    </row>
    <row r="7" spans="2:19">
      <c r="B7" s="1068"/>
      <c r="C7" s="254"/>
      <c r="D7" s="254"/>
      <c r="E7" s="254"/>
      <c r="F7" s="254"/>
      <c r="G7" s="254"/>
      <c r="H7" s="254"/>
      <c r="I7" s="254"/>
      <c r="J7" s="254"/>
      <c r="K7" s="254"/>
      <c r="L7" s="254"/>
      <c r="M7" s="254"/>
      <c r="N7" s="254"/>
      <c r="O7" s="254"/>
      <c r="P7" s="254"/>
      <c r="Q7" s="254"/>
      <c r="R7" s="1069"/>
    </row>
    <row r="8" spans="2:19">
      <c r="B8" s="1068"/>
      <c r="C8" s="254"/>
      <c r="D8" s="254"/>
      <c r="E8" s="254"/>
      <c r="F8" s="254"/>
      <c r="G8" s="254"/>
      <c r="H8" s="254"/>
      <c r="I8" s="254"/>
      <c r="J8" s="254"/>
      <c r="K8" s="254"/>
      <c r="L8" s="254"/>
      <c r="M8" s="254"/>
      <c r="N8" s="254"/>
      <c r="O8" s="254"/>
      <c r="P8" s="254"/>
      <c r="Q8" s="254"/>
      <c r="R8" s="1069"/>
      <c r="S8" s="264"/>
    </row>
    <row r="9" spans="2:19">
      <c r="B9" s="1068"/>
      <c r="C9" s="254"/>
      <c r="D9" s="254"/>
      <c r="E9" s="254"/>
      <c r="F9" s="254"/>
      <c r="G9" s="254"/>
      <c r="H9" s="254"/>
      <c r="I9" s="254"/>
      <c r="J9" s="254"/>
      <c r="K9" s="254"/>
      <c r="L9" s="254"/>
      <c r="M9" s="254"/>
      <c r="N9" s="254"/>
      <c r="O9" s="254"/>
      <c r="P9" s="254"/>
      <c r="Q9" s="254"/>
      <c r="R9" s="1069"/>
    </row>
    <row r="10" spans="2:19">
      <c r="B10" s="1068"/>
      <c r="C10" s="254"/>
      <c r="D10" s="254"/>
      <c r="E10" s="254"/>
      <c r="F10" s="254"/>
      <c r="G10" s="254"/>
      <c r="H10" s="254"/>
      <c r="I10" s="254"/>
      <c r="J10" s="254"/>
      <c r="K10" s="254"/>
      <c r="L10" s="254"/>
      <c r="M10" s="254"/>
      <c r="N10" s="254"/>
      <c r="O10" s="254"/>
      <c r="P10" s="254"/>
      <c r="Q10" s="254"/>
      <c r="R10" s="1069"/>
    </row>
    <row r="11" spans="2:19">
      <c r="B11" s="1068"/>
      <c r="C11" s="254"/>
      <c r="D11" s="254"/>
      <c r="E11" s="254"/>
      <c r="F11" s="254"/>
      <c r="G11" s="254"/>
      <c r="H11" s="254"/>
      <c r="I11" s="254"/>
      <c r="J11" s="254"/>
      <c r="K11" s="254"/>
      <c r="L11" s="254"/>
      <c r="M11" s="254"/>
      <c r="N11" s="254"/>
      <c r="O11" s="254"/>
      <c r="P11" s="254"/>
      <c r="Q11" s="254"/>
      <c r="R11" s="1069"/>
    </row>
    <row r="12" spans="2:19">
      <c r="B12" s="1068"/>
      <c r="C12" s="254"/>
      <c r="D12" s="254"/>
      <c r="E12" s="254"/>
      <c r="F12" s="254"/>
      <c r="G12" s="254"/>
      <c r="H12" s="254"/>
      <c r="I12" s="254"/>
      <c r="J12" s="254"/>
      <c r="K12" s="254"/>
      <c r="L12" s="254"/>
      <c r="M12" s="254"/>
      <c r="N12" s="254"/>
      <c r="O12" s="254"/>
      <c r="P12" s="254"/>
      <c r="Q12" s="254"/>
      <c r="R12" s="1069"/>
    </row>
    <row r="13" spans="2:19">
      <c r="B13" s="1068"/>
      <c r="C13" s="254"/>
      <c r="D13" s="254"/>
      <c r="E13" s="254"/>
      <c r="F13" s="254"/>
      <c r="G13" s="254"/>
      <c r="H13" s="254"/>
      <c r="I13" s="254"/>
      <c r="J13" s="254"/>
      <c r="K13" s="254"/>
      <c r="L13" s="254"/>
      <c r="M13" s="254"/>
      <c r="N13" s="254"/>
      <c r="O13" s="254"/>
      <c r="P13" s="254"/>
      <c r="Q13" s="254"/>
      <c r="R13" s="1069"/>
    </row>
    <row r="14" spans="2:19">
      <c r="B14" s="1068"/>
      <c r="C14" s="254"/>
      <c r="D14" s="254"/>
      <c r="E14" s="254"/>
      <c r="F14" s="254"/>
      <c r="G14" s="254"/>
      <c r="H14" s="254"/>
      <c r="I14" s="254"/>
      <c r="J14" s="254"/>
      <c r="K14" s="254"/>
      <c r="L14" s="254"/>
      <c r="M14" s="254"/>
      <c r="N14" s="254"/>
      <c r="O14" s="254"/>
      <c r="P14" s="254"/>
      <c r="Q14" s="254"/>
      <c r="R14" s="1069"/>
    </row>
    <row r="15" spans="2:19">
      <c r="B15" s="1068"/>
      <c r="C15" s="254"/>
      <c r="D15" s="254"/>
      <c r="E15" s="254"/>
      <c r="F15" s="254"/>
      <c r="G15" s="254"/>
      <c r="H15" s="254"/>
      <c r="I15" s="254"/>
      <c r="J15" s="254"/>
      <c r="K15" s="254"/>
      <c r="L15" s="254"/>
      <c r="M15" s="254"/>
      <c r="N15" s="254"/>
      <c r="O15" s="254"/>
      <c r="P15" s="254"/>
      <c r="Q15" s="254"/>
      <c r="R15" s="1069"/>
    </row>
    <row r="16" spans="2:19">
      <c r="B16" s="1068"/>
      <c r="C16" s="254"/>
      <c r="D16" s="254"/>
      <c r="E16" s="254"/>
      <c r="F16" s="254"/>
      <c r="G16" s="254"/>
      <c r="H16" s="254"/>
      <c r="I16" s="254"/>
      <c r="J16" s="254"/>
      <c r="K16" s="254"/>
      <c r="L16" s="254"/>
      <c r="M16" s="254"/>
      <c r="N16" s="254"/>
      <c r="O16" s="254"/>
      <c r="P16" s="254"/>
      <c r="Q16" s="254"/>
      <c r="R16" s="1069"/>
    </row>
    <row r="17" spans="2:18">
      <c r="B17" s="1068"/>
      <c r="C17" s="254"/>
      <c r="D17" s="254"/>
      <c r="E17" s="254"/>
      <c r="F17" s="254"/>
      <c r="G17" s="254"/>
      <c r="H17" s="254"/>
      <c r="I17" s="254"/>
      <c r="J17" s="254"/>
      <c r="K17" s="254"/>
      <c r="L17" s="254"/>
      <c r="M17" s="254"/>
      <c r="N17" s="254"/>
      <c r="O17" s="254"/>
      <c r="P17" s="254"/>
      <c r="Q17" s="254"/>
      <c r="R17" s="1069"/>
    </row>
    <row r="18" spans="2:18">
      <c r="B18" s="1068"/>
      <c r="C18" s="254"/>
      <c r="D18" s="254"/>
      <c r="E18" s="254"/>
      <c r="F18" s="254"/>
      <c r="G18" s="254"/>
      <c r="H18" s="254"/>
      <c r="I18" s="254"/>
      <c r="J18" s="254"/>
      <c r="K18" s="254"/>
      <c r="L18" s="254"/>
      <c r="M18" s="254"/>
      <c r="N18" s="254"/>
      <c r="O18" s="254"/>
      <c r="P18" s="254"/>
      <c r="Q18" s="254"/>
      <c r="R18" s="1069"/>
    </row>
    <row r="19" spans="2:18">
      <c r="B19" s="1068"/>
      <c r="C19" s="254"/>
      <c r="D19" s="254"/>
      <c r="E19" s="254"/>
      <c r="F19" s="254"/>
      <c r="G19" s="254"/>
      <c r="H19" s="254"/>
      <c r="I19" s="254"/>
      <c r="J19" s="254"/>
      <c r="K19" s="254"/>
      <c r="L19" s="254"/>
      <c r="M19" s="254"/>
      <c r="N19" s="254"/>
      <c r="O19" s="254"/>
      <c r="P19" s="254"/>
      <c r="Q19" s="254"/>
      <c r="R19" s="1069"/>
    </row>
    <row r="20" spans="2:18">
      <c r="B20" s="1068"/>
      <c r="C20" s="254"/>
      <c r="D20" s="254"/>
      <c r="E20" s="254"/>
      <c r="F20" s="254"/>
      <c r="G20" s="254"/>
      <c r="H20" s="254"/>
      <c r="I20" s="254"/>
      <c r="J20" s="254"/>
      <c r="K20" s="254"/>
      <c r="L20" s="254"/>
      <c r="M20" s="254"/>
      <c r="N20" s="254"/>
      <c r="O20" s="254"/>
      <c r="P20" s="254"/>
      <c r="Q20" s="254"/>
      <c r="R20" s="1069"/>
    </row>
    <row r="21" spans="2:18">
      <c r="B21" s="1068"/>
      <c r="C21" s="254"/>
      <c r="D21" s="254"/>
      <c r="E21" s="254"/>
      <c r="F21" s="254"/>
      <c r="G21" s="254"/>
      <c r="H21" s="254"/>
      <c r="I21" s="254"/>
      <c r="J21" s="254"/>
      <c r="K21" s="254"/>
      <c r="L21" s="254"/>
      <c r="M21" s="254"/>
      <c r="N21" s="254"/>
      <c r="O21" s="254"/>
      <c r="P21" s="254"/>
      <c r="Q21" s="254"/>
      <c r="R21" s="1069"/>
    </row>
    <row r="22" spans="2:18">
      <c r="B22" s="1068"/>
      <c r="C22" s="254"/>
      <c r="D22" s="254"/>
      <c r="E22" s="254"/>
      <c r="F22" s="254"/>
      <c r="G22" s="254"/>
      <c r="H22" s="254"/>
      <c r="I22" s="254"/>
      <c r="J22" s="254"/>
      <c r="K22" s="254"/>
      <c r="L22" s="254"/>
      <c r="M22" s="254"/>
      <c r="N22" s="254"/>
      <c r="O22" s="254"/>
      <c r="P22" s="254"/>
      <c r="Q22" s="254"/>
      <c r="R22" s="1069"/>
    </row>
    <row r="23" spans="2:18">
      <c r="B23" s="1068"/>
      <c r="C23" s="254"/>
      <c r="D23" s="254"/>
      <c r="E23" s="254"/>
      <c r="F23" s="254"/>
      <c r="G23" s="254"/>
      <c r="H23" s="254"/>
      <c r="I23" s="254"/>
      <c r="J23" s="254"/>
      <c r="K23" s="254"/>
      <c r="L23" s="254"/>
      <c r="M23" s="254"/>
      <c r="N23" s="254"/>
      <c r="O23" s="254"/>
      <c r="P23" s="254"/>
      <c r="Q23" s="254"/>
      <c r="R23" s="1069"/>
    </row>
    <row r="24" spans="2:18">
      <c r="B24" s="1068"/>
      <c r="C24" s="254"/>
      <c r="D24" s="254"/>
      <c r="E24" s="254"/>
      <c r="F24" s="254"/>
      <c r="G24" s="254"/>
      <c r="H24" s="254"/>
      <c r="I24" s="254"/>
      <c r="J24" s="254"/>
      <c r="K24" s="254"/>
      <c r="L24" s="254"/>
      <c r="M24" s="254"/>
      <c r="N24" s="254"/>
      <c r="O24" s="254"/>
      <c r="P24" s="254"/>
      <c r="Q24" s="254"/>
      <c r="R24" s="1069"/>
    </row>
    <row r="25" spans="2:18">
      <c r="B25" s="1068"/>
      <c r="C25" s="254"/>
      <c r="D25" s="254"/>
      <c r="E25" s="254"/>
      <c r="F25" s="254"/>
      <c r="G25" s="254"/>
      <c r="H25" s="254"/>
      <c r="I25" s="254"/>
      <c r="J25" s="254"/>
      <c r="K25" s="254"/>
      <c r="L25" s="254"/>
      <c r="M25" s="254"/>
      <c r="N25" s="254"/>
      <c r="O25" s="254"/>
      <c r="P25" s="254"/>
      <c r="Q25" s="254"/>
      <c r="R25" s="1069"/>
    </row>
    <row r="26" spans="2:18">
      <c r="B26" s="1068"/>
      <c r="C26" s="254"/>
      <c r="D26" s="254"/>
      <c r="E26" s="254"/>
      <c r="F26" s="254"/>
      <c r="G26" s="254"/>
      <c r="H26" s="254"/>
      <c r="I26" s="254"/>
      <c r="J26" s="254"/>
      <c r="K26" s="254"/>
      <c r="L26" s="254"/>
      <c r="M26" s="254"/>
      <c r="N26" s="254"/>
      <c r="O26" s="254"/>
      <c r="P26" s="254"/>
      <c r="Q26" s="254"/>
      <c r="R26" s="1069"/>
    </row>
    <row r="27" spans="2:18">
      <c r="B27" s="1068"/>
      <c r="C27" s="254"/>
      <c r="D27" s="254"/>
      <c r="E27" s="254"/>
      <c r="F27" s="254"/>
      <c r="G27" s="254"/>
      <c r="H27" s="254"/>
      <c r="I27" s="254"/>
      <c r="J27" s="254"/>
      <c r="K27" s="254"/>
      <c r="L27" s="254"/>
      <c r="M27" s="254"/>
      <c r="N27" s="254"/>
      <c r="O27" s="254"/>
      <c r="P27" s="254"/>
      <c r="Q27" s="254"/>
      <c r="R27" s="1069"/>
    </row>
    <row r="28" spans="2:18">
      <c r="B28" s="1068"/>
      <c r="C28" s="254"/>
      <c r="D28" s="254"/>
      <c r="E28" s="254"/>
      <c r="F28" s="254"/>
      <c r="G28" s="254"/>
      <c r="H28" s="254"/>
      <c r="I28" s="254"/>
      <c r="J28" s="254"/>
      <c r="K28" s="254"/>
      <c r="L28" s="254"/>
      <c r="M28" s="254"/>
      <c r="N28" s="254"/>
      <c r="O28" s="254"/>
      <c r="P28" s="254"/>
      <c r="Q28" s="254"/>
      <c r="R28" s="1069"/>
    </row>
    <row r="29" spans="2:18">
      <c r="B29" s="1068"/>
      <c r="C29" s="254"/>
      <c r="D29" s="254"/>
      <c r="E29" s="254"/>
      <c r="F29" s="254"/>
      <c r="G29" s="254"/>
      <c r="H29" s="254"/>
      <c r="I29" s="254"/>
      <c r="J29" s="254"/>
      <c r="K29" s="254"/>
      <c r="L29" s="254"/>
      <c r="M29" s="254"/>
      <c r="N29" s="254"/>
      <c r="O29" s="254"/>
      <c r="P29" s="254"/>
      <c r="Q29" s="254"/>
      <c r="R29" s="1069"/>
    </row>
    <row r="30" spans="2:18">
      <c r="B30" s="1068"/>
      <c r="C30" s="254"/>
      <c r="D30" s="254"/>
      <c r="E30" s="254"/>
      <c r="F30" s="254"/>
      <c r="G30" s="254"/>
      <c r="H30" s="254"/>
      <c r="I30" s="254"/>
      <c r="J30" s="254"/>
      <c r="K30" s="254"/>
      <c r="L30" s="254"/>
      <c r="M30" s="254"/>
      <c r="N30" s="254"/>
      <c r="O30" s="254"/>
      <c r="P30" s="254"/>
      <c r="Q30" s="254"/>
      <c r="R30" s="1069"/>
    </row>
    <row r="31" spans="2:18">
      <c r="B31" s="1068"/>
      <c r="C31" s="254"/>
      <c r="D31" s="254"/>
      <c r="E31" s="254"/>
      <c r="F31" s="254"/>
      <c r="G31" s="254"/>
      <c r="H31" s="254"/>
      <c r="I31" s="254"/>
      <c r="J31" s="254"/>
      <c r="K31" s="254"/>
      <c r="L31" s="254"/>
      <c r="M31" s="254"/>
      <c r="N31" s="254"/>
      <c r="O31" s="254"/>
      <c r="P31" s="254"/>
      <c r="Q31" s="254"/>
      <c r="R31" s="1069"/>
    </row>
    <row r="32" spans="2:18" ht="13.5" thickBot="1">
      <c r="B32" s="1070"/>
      <c r="C32" s="1071"/>
      <c r="D32" s="1071"/>
      <c r="E32" s="1071"/>
      <c r="F32" s="1071"/>
      <c r="G32" s="1071"/>
      <c r="H32" s="1071"/>
      <c r="I32" s="1071"/>
      <c r="J32" s="1071"/>
      <c r="K32" s="1071"/>
      <c r="L32" s="1071"/>
      <c r="M32" s="1071"/>
      <c r="N32" s="1071"/>
      <c r="O32" s="1071"/>
      <c r="P32" s="1071"/>
      <c r="Q32" s="1071"/>
      <c r="R32" s="1072"/>
    </row>
    <row r="33" spans="2:10">
      <c r="B33" s="1340" t="s">
        <v>486</v>
      </c>
      <c r="C33" s="1340"/>
      <c r="D33" s="1340"/>
      <c r="E33" s="1340"/>
      <c r="F33" s="1340"/>
      <c r="G33" s="1340"/>
      <c r="H33" s="1340"/>
      <c r="I33" s="1340"/>
      <c r="J33" s="1340"/>
    </row>
  </sheetData>
  <sheetProtection password="CF4C" sheet="1" objects="1" scenarios="1"/>
  <mergeCells count="2">
    <mergeCell ref="B2:R2"/>
    <mergeCell ref="B33:J33"/>
  </mergeCells>
  <printOptions horizontalCentered="1"/>
  <pageMargins left="0.19685039370078741" right="0.19685039370078741" top="0.59055118110236227" bottom="0.59055118110236227" header="0.39370078740157483" footer="0.39370078740157483"/>
  <pageSetup paperSize="124" orientation="landscape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4">
    <tabColor rgb="FF663300"/>
  </sheetPr>
  <dimension ref="A1:Q16"/>
  <sheetViews>
    <sheetView workbookViewId="0"/>
  </sheetViews>
  <sheetFormatPr baseColWidth="10" defaultRowHeight="12.75"/>
  <cols>
    <col min="1" max="1" width="1.7109375" style="85" customWidth="1"/>
    <col min="2" max="2" width="25.7109375" style="85" customWidth="1"/>
    <col min="3" max="3" width="8" style="85" bestFit="1" customWidth="1"/>
    <col min="4" max="4" width="7.85546875" style="85" bestFit="1" customWidth="1"/>
    <col min="5" max="5" width="7.7109375" style="85" bestFit="1" customWidth="1"/>
    <col min="6" max="6" width="7.85546875" style="85" bestFit="1" customWidth="1"/>
    <col min="7" max="7" width="8" style="85" bestFit="1" customWidth="1"/>
    <col min="8" max="8" width="8.140625" style="85" bestFit="1" customWidth="1"/>
    <col min="9" max="9" width="8" style="85" bestFit="1" customWidth="1"/>
    <col min="10" max="10" width="8.140625" style="85" bestFit="1" customWidth="1"/>
    <col min="11" max="11" width="8" style="85" bestFit="1" customWidth="1"/>
    <col min="12" max="12" width="7.85546875" style="85" bestFit="1" customWidth="1"/>
    <col min="13" max="14" width="8.140625" style="85" bestFit="1" customWidth="1"/>
    <col min="15" max="15" width="8" style="85" bestFit="1" customWidth="1"/>
    <col min="16" max="16" width="1.7109375" style="85" customWidth="1"/>
    <col min="17" max="17" width="17.140625" style="85" customWidth="1"/>
    <col min="18" max="16384" width="11.42578125" style="85"/>
  </cols>
  <sheetData>
    <row r="1" spans="1:17" ht="12" customHeight="1" thickBot="1">
      <c r="A1" s="399"/>
      <c r="B1" s="399"/>
      <c r="C1" s="399"/>
      <c r="D1" s="399"/>
      <c r="E1" s="399"/>
      <c r="F1" s="399"/>
      <c r="G1" s="399"/>
      <c r="H1" s="399"/>
      <c r="I1" s="399"/>
      <c r="J1" s="399"/>
      <c r="K1" s="399"/>
      <c r="L1" s="399"/>
      <c r="M1" s="399"/>
      <c r="N1" s="399"/>
      <c r="O1" s="399"/>
      <c r="P1" s="399"/>
    </row>
    <row r="2" spans="1:17" ht="33" customHeight="1" thickBot="1">
      <c r="A2" s="399"/>
      <c r="B2" s="1341" t="s">
        <v>453</v>
      </c>
      <c r="C2" s="1342"/>
      <c r="D2" s="1342"/>
      <c r="E2" s="1342"/>
      <c r="F2" s="1342"/>
      <c r="G2" s="1342"/>
      <c r="H2" s="1343"/>
      <c r="I2" s="1343"/>
      <c r="J2" s="1343"/>
      <c r="K2" s="1343"/>
      <c r="L2" s="1343"/>
      <c r="M2" s="1343"/>
      <c r="N2" s="1343"/>
      <c r="O2" s="1344"/>
      <c r="P2" s="399"/>
    </row>
    <row r="3" spans="1:17" ht="30" customHeight="1" thickBot="1">
      <c r="A3" s="399"/>
      <c r="B3" s="497" t="s">
        <v>77</v>
      </c>
      <c r="C3" s="497">
        <v>2000</v>
      </c>
      <c r="D3" s="497">
        <v>2001</v>
      </c>
      <c r="E3" s="497">
        <v>2002</v>
      </c>
      <c r="F3" s="497">
        <v>2003</v>
      </c>
      <c r="G3" s="497">
        <v>2004</v>
      </c>
      <c r="H3" s="497">
        <v>2005</v>
      </c>
      <c r="I3" s="497">
        <v>2006</v>
      </c>
      <c r="J3" s="497">
        <v>2007</v>
      </c>
      <c r="K3" s="497">
        <v>2008</v>
      </c>
      <c r="L3" s="497">
        <v>2009</v>
      </c>
      <c r="M3" s="497">
        <v>2010</v>
      </c>
      <c r="N3" s="497">
        <v>2011</v>
      </c>
      <c r="O3" s="497">
        <v>2012</v>
      </c>
      <c r="P3" s="399"/>
    </row>
    <row r="4" spans="1:17" ht="30" customHeight="1" thickBot="1">
      <c r="A4" s="399"/>
      <c r="B4" s="498" t="s">
        <v>332</v>
      </c>
      <c r="C4" s="703"/>
      <c r="D4" s="703">
        <v>4.88</v>
      </c>
      <c r="E4" s="703">
        <v>5.3380000000000001</v>
      </c>
      <c r="F4" s="703">
        <v>4.0999999999999996</v>
      </c>
      <c r="G4" s="703">
        <v>4.3</v>
      </c>
      <c r="H4" s="703">
        <v>7.3</v>
      </c>
      <c r="I4" s="703">
        <v>2.6</v>
      </c>
      <c r="J4" s="703">
        <v>4.9000000000000004</v>
      </c>
      <c r="K4" s="703">
        <v>4.3</v>
      </c>
      <c r="L4" s="703">
        <v>4.5270800000000122</v>
      </c>
      <c r="M4" s="703">
        <v>5.4730999999999881</v>
      </c>
      <c r="N4" s="703">
        <v>4.0400400000000047</v>
      </c>
      <c r="O4" s="704">
        <v>2.1100100000000026</v>
      </c>
      <c r="P4" s="399"/>
    </row>
    <row r="5" spans="1:17" ht="30" customHeight="1" thickBot="1">
      <c r="A5" s="399"/>
      <c r="B5" s="499" t="s">
        <v>333</v>
      </c>
      <c r="C5" s="705">
        <v>45.927</v>
      </c>
      <c r="D5" s="705">
        <v>50.807000000000002</v>
      </c>
      <c r="E5" s="705">
        <v>56.145000000000003</v>
      </c>
      <c r="F5" s="705">
        <v>60.242550000000001</v>
      </c>
      <c r="G5" s="705">
        <v>64.542000000000002</v>
      </c>
      <c r="H5" s="705">
        <v>71.8</v>
      </c>
      <c r="I5" s="705">
        <v>74.400000000000006</v>
      </c>
      <c r="J5" s="705">
        <v>79.3</v>
      </c>
      <c r="K5" s="705">
        <v>83.6</v>
      </c>
      <c r="L5" s="705">
        <v>88.127080000000007</v>
      </c>
      <c r="M5" s="705">
        <v>93.600179999999995</v>
      </c>
      <c r="N5" s="705">
        <v>97.640219999999999</v>
      </c>
      <c r="O5" s="704">
        <v>99.750230000000002</v>
      </c>
      <c r="P5" s="399"/>
    </row>
    <row r="6" spans="1:17" ht="30" customHeight="1" thickBot="1">
      <c r="A6" s="399"/>
      <c r="B6" s="498" t="s">
        <v>334</v>
      </c>
      <c r="C6" s="703">
        <v>200</v>
      </c>
      <c r="D6" s="703">
        <v>202</v>
      </c>
      <c r="E6" s="703">
        <v>203</v>
      </c>
      <c r="F6" s="703">
        <v>203</v>
      </c>
      <c r="G6" s="703">
        <v>205</v>
      </c>
      <c r="H6" s="703">
        <v>205</v>
      </c>
      <c r="I6" s="703">
        <v>206</v>
      </c>
      <c r="J6" s="703">
        <v>207</v>
      </c>
      <c r="K6" s="703">
        <v>208</v>
      </c>
      <c r="L6" s="703">
        <v>209.09399999999999</v>
      </c>
      <c r="M6" s="703">
        <v>209.0700708937479</v>
      </c>
      <c r="N6" s="703">
        <v>210.14305985750997</v>
      </c>
      <c r="O6" s="704">
        <v>210.16942665454587</v>
      </c>
      <c r="P6" s="399"/>
    </row>
    <row r="7" spans="1:17" ht="30" customHeight="1" thickBot="1">
      <c r="A7" s="399"/>
      <c r="B7" s="996" t="s">
        <v>487</v>
      </c>
      <c r="C7" s="997">
        <v>0.22963500000000001</v>
      </c>
      <c r="D7" s="997">
        <v>0.25151980198019802</v>
      </c>
      <c r="E7" s="997">
        <v>0.27657635467980296</v>
      </c>
      <c r="F7" s="997">
        <v>0.29676133004926109</v>
      </c>
      <c r="G7" s="997">
        <v>0.31483902439024392</v>
      </c>
      <c r="H7" s="997">
        <v>0.35024390243902437</v>
      </c>
      <c r="I7" s="997">
        <v>0.36116504854368936</v>
      </c>
      <c r="J7" s="997">
        <v>0.38309178743961353</v>
      </c>
      <c r="K7" s="997">
        <v>0.40192307692307688</v>
      </c>
      <c r="L7" s="997">
        <v>0.42147110868795856</v>
      </c>
      <c r="M7" s="997">
        <v>0.44769765275283618</v>
      </c>
      <c r="N7" s="997">
        <v>0.46463690052960172</v>
      </c>
      <c r="O7" s="998">
        <v>0.47461817633427156</v>
      </c>
      <c r="P7" s="399"/>
    </row>
    <row r="8" spans="1:17" s="86" customFormat="1" ht="18" customHeight="1">
      <c r="A8" s="400"/>
      <c r="B8" s="1345" t="s">
        <v>335</v>
      </c>
      <c r="C8" s="1345"/>
      <c r="D8" s="1345"/>
      <c r="E8" s="1345"/>
      <c r="F8" s="1345"/>
      <c r="G8" s="1345"/>
      <c r="H8" s="1345"/>
      <c r="I8" s="1345"/>
      <c r="J8" s="1345"/>
      <c r="K8" s="1345"/>
      <c r="L8" s="1345"/>
      <c r="M8" s="1345"/>
      <c r="N8" s="1345"/>
      <c r="O8" s="1345"/>
      <c r="P8" s="399"/>
      <c r="Q8" s="85"/>
    </row>
    <row r="9" spans="1:17" s="86" customFormat="1" ht="15.75">
      <c r="A9" s="400"/>
      <c r="B9" s="400"/>
      <c r="C9" s="401"/>
      <c r="D9" s="401"/>
      <c r="E9" s="401"/>
      <c r="F9" s="401"/>
      <c r="G9" s="401"/>
      <c r="H9" s="401"/>
      <c r="I9" s="401"/>
      <c r="J9" s="401"/>
      <c r="K9" s="401"/>
      <c r="L9" s="401"/>
      <c r="M9" s="401"/>
      <c r="N9" s="401"/>
      <c r="O9" s="401"/>
      <c r="P9" s="401"/>
      <c r="Q9" s="85"/>
    </row>
    <row r="16" spans="1:17">
      <c r="B16" s="27"/>
    </row>
  </sheetData>
  <sheetProtection password="CF4C" sheet="1" objects="1" scenarios="1"/>
  <customSheetViews>
    <customSheetView guid="{E9B43C8C-734F-433D-AD37-344F9303B5CC}" showPageBreaks="1" showGridLines="0" showRuler="0">
      <selection activeCell="E19" sqref="E19"/>
      <pageMargins left="0.75" right="0.75" top="0.75" bottom="1" header="0.36" footer="0"/>
      <printOptions horizontalCentered="1"/>
      <pageSetup scale="75" orientation="landscape" r:id="rId1"/>
      <headerFooter alignWithMargins="0">
        <oddFooter>&amp;L&amp;6&amp;F:&amp;D&amp;R&amp;8 3</oddFooter>
      </headerFooter>
    </customSheetView>
    <customSheetView guid="{9BF398E0-33D8-4E64-94A2-9B7C822C8383}" showPageBreaks="1" showGridLines="0" showRuler="0">
      <pageMargins left="0.75" right="0.75" top="0.75" bottom="1" header="0.36" footer="0"/>
      <printOptions horizontalCentered="1"/>
      <pageSetup scale="75" orientation="landscape" r:id="rId2"/>
      <headerFooter alignWithMargins="0">
        <oddFooter>&amp;L&amp;6&amp;F:&amp;D&amp;R&amp;8 3</oddFooter>
      </headerFooter>
    </customSheetView>
    <customSheetView guid="{6DCFE324-2DF9-4BB0-88BD-A4AD316C7A9E}" showPageBreaks="1" showGridLines="0" printArea="1" showRuler="0">
      <pageMargins left="0.75" right="0.75" top="0.75" bottom="1" header="0.36" footer="0"/>
      <printOptions horizontalCentered="1"/>
      <pageSetup scale="75" orientation="landscape" r:id="rId3"/>
      <headerFooter alignWithMargins="0">
        <oddFooter>&amp;L&amp;6&amp;F:&amp;D&amp;R&amp;8 3</oddFooter>
      </headerFooter>
    </customSheetView>
    <customSheetView guid="{48A744A8-8180-4A3B-8108-49EF41816969}" showGridLines="0" showRuler="0">
      <pageMargins left="0.75" right="0.75" top="0.75" bottom="1" header="0.36" footer="0"/>
      <printOptions horizontalCentered="1"/>
      <pageSetup scale="75" orientation="landscape" r:id="rId4"/>
      <headerFooter alignWithMargins="0">
        <oddFooter>&amp;L&amp;6&amp;F:&amp;D&amp;R&amp;8 3</oddFooter>
      </headerFooter>
    </customSheetView>
    <customSheetView guid="{9E220BD5-A526-40BD-8239-3A0461590922}" showGridLines="0" showRuler="0">
      <selection activeCell="E19" sqref="E19"/>
      <pageMargins left="0.75" right="0.75" top="0.75" bottom="1" header="0.36" footer="0"/>
      <printOptions horizontalCentered="1"/>
      <pageSetup scale="75" orientation="landscape" r:id="rId5"/>
      <headerFooter alignWithMargins="0">
        <oddFooter>&amp;L&amp;6&amp;F:&amp;D&amp;R&amp;8 3</oddFooter>
      </headerFooter>
    </customSheetView>
  </customSheetViews>
  <mergeCells count="2">
    <mergeCell ref="B2:O2"/>
    <mergeCell ref="B8:O8"/>
  </mergeCells>
  <phoneticPr fontId="10" type="noConversion"/>
  <printOptions horizontalCentered="1"/>
  <pageMargins left="0.39370078740157483" right="0.39370078740157483" top="0.59055118110236227" bottom="0.59055118110236227" header="0.39370078740157483" footer="0.39370078740157483"/>
  <pageSetup paperSize="124" scale="75" orientation="landscape" r:id="rId6"/>
  <headerFooter alignWithMargins="0">
    <oddFooter>&amp;R&amp;8 3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7">
    <tabColor rgb="FF663300"/>
    <pageSetUpPr fitToPage="1"/>
  </sheetPr>
  <dimension ref="B1:T28"/>
  <sheetViews>
    <sheetView workbookViewId="0"/>
  </sheetViews>
  <sheetFormatPr baseColWidth="10" defaultRowHeight="12.75"/>
  <cols>
    <col min="1" max="1" width="2.7109375" style="43" customWidth="1"/>
    <col min="2" max="2" width="6.7109375" style="43" customWidth="1"/>
    <col min="3" max="5" width="10.7109375" style="43" customWidth="1"/>
    <col min="6" max="6" width="14" style="43" customWidth="1"/>
    <col min="7" max="7" width="12.5703125" style="43" bestFit="1" customWidth="1"/>
    <col min="8" max="9" width="6.7109375" style="43" customWidth="1"/>
    <col min="10" max="12" width="10.7109375" style="43" customWidth="1"/>
    <col min="13" max="13" width="10.42578125" style="43" customWidth="1"/>
    <col min="14" max="14" width="2.7109375" style="43" customWidth="1"/>
    <col min="15" max="16384" width="11.42578125" style="43"/>
  </cols>
  <sheetData>
    <row r="1" spans="2:20" ht="13.5" thickBot="1"/>
    <row r="2" spans="2:20" ht="33" customHeight="1" thickTop="1" thickBot="1">
      <c r="B2" s="1346" t="s">
        <v>509</v>
      </c>
      <c r="C2" s="1347"/>
      <c r="D2" s="1347"/>
      <c r="E2" s="1347"/>
      <c r="F2" s="1347"/>
      <c r="G2" s="1347"/>
      <c r="H2" s="1347"/>
      <c r="I2" s="1347"/>
      <c r="J2" s="1347"/>
      <c r="K2" s="1347"/>
      <c r="L2" s="1347"/>
      <c r="M2" s="1348"/>
    </row>
    <row r="3" spans="2:20">
      <c r="B3" s="265"/>
      <c r="C3" s="254"/>
      <c r="D3" s="254"/>
      <c r="E3" s="254"/>
      <c r="F3" s="254"/>
      <c r="G3" s="254"/>
      <c r="H3" s="254"/>
      <c r="I3" s="254"/>
      <c r="J3" s="254"/>
      <c r="K3" s="254"/>
      <c r="L3" s="254"/>
      <c r="M3" s="266"/>
      <c r="Q3" s="267"/>
      <c r="R3" s="267"/>
      <c r="S3" s="267"/>
      <c r="T3" s="267"/>
    </row>
    <row r="4" spans="2:20">
      <c r="B4" s="265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66"/>
      <c r="Q4" s="267"/>
      <c r="R4" s="267"/>
      <c r="S4" s="267"/>
      <c r="T4" s="267"/>
    </row>
    <row r="5" spans="2:20">
      <c r="B5" s="265"/>
      <c r="C5" s="254"/>
      <c r="D5" s="254"/>
      <c r="E5" s="254"/>
      <c r="F5" s="254"/>
      <c r="G5" s="254"/>
      <c r="H5" s="254"/>
      <c r="I5" s="254"/>
      <c r="J5" s="254"/>
      <c r="K5" s="254"/>
      <c r="L5" s="254"/>
      <c r="M5" s="266"/>
      <c r="Q5" s="267"/>
      <c r="R5" s="267"/>
      <c r="S5" s="267"/>
      <c r="T5" s="267"/>
    </row>
    <row r="6" spans="2:20">
      <c r="B6" s="265"/>
      <c r="C6" s="254"/>
      <c r="D6" s="254"/>
      <c r="E6" s="254"/>
      <c r="F6" s="254"/>
      <c r="G6" s="254"/>
      <c r="H6" s="254"/>
      <c r="I6" s="254"/>
      <c r="J6" s="254"/>
      <c r="K6" s="254"/>
      <c r="L6" s="254"/>
      <c r="M6" s="266"/>
      <c r="Q6" s="267"/>
      <c r="R6" s="267"/>
      <c r="S6" s="267"/>
      <c r="T6" s="267"/>
    </row>
    <row r="7" spans="2:20">
      <c r="B7" s="265"/>
      <c r="C7" s="254"/>
      <c r="D7" s="254"/>
      <c r="E7" s="254"/>
      <c r="F7" s="254"/>
      <c r="G7" s="254"/>
      <c r="H7" s="254"/>
      <c r="I7" s="254"/>
      <c r="J7" s="254"/>
      <c r="K7" s="254"/>
      <c r="L7" s="254"/>
      <c r="M7" s="266"/>
      <c r="Q7" s="267"/>
      <c r="R7" s="267"/>
      <c r="S7" s="267"/>
      <c r="T7" s="267"/>
    </row>
    <row r="8" spans="2:20">
      <c r="B8" s="265"/>
      <c r="C8" s="254"/>
      <c r="D8" s="254"/>
      <c r="E8" s="254"/>
      <c r="F8" s="254"/>
      <c r="G8" s="254"/>
      <c r="H8" s="254"/>
      <c r="I8" s="254"/>
      <c r="J8" s="254"/>
      <c r="K8" s="254"/>
      <c r="L8" s="254"/>
      <c r="M8" s="266"/>
      <c r="Q8" s="267"/>
      <c r="R8" s="267"/>
      <c r="S8" s="267"/>
      <c r="T8" s="267"/>
    </row>
    <row r="9" spans="2:20">
      <c r="B9" s="265"/>
      <c r="C9" s="254"/>
      <c r="D9" s="254"/>
      <c r="E9" s="254"/>
      <c r="F9" s="254"/>
      <c r="G9" s="254"/>
      <c r="H9" s="254"/>
      <c r="I9" s="254"/>
      <c r="J9" s="254"/>
      <c r="K9" s="254"/>
      <c r="L9" s="254"/>
      <c r="M9" s="266"/>
    </row>
    <row r="10" spans="2:20">
      <c r="B10" s="265"/>
      <c r="C10" s="254"/>
      <c r="D10" s="254"/>
      <c r="E10" s="254"/>
      <c r="F10" s="254"/>
      <c r="G10" s="254"/>
      <c r="H10" s="254"/>
      <c r="I10" s="254"/>
      <c r="J10" s="254"/>
      <c r="K10" s="254"/>
      <c r="L10" s="254"/>
      <c r="M10" s="266"/>
    </row>
    <row r="11" spans="2:20">
      <c r="B11" s="265"/>
      <c r="C11" s="254"/>
      <c r="D11" s="254"/>
      <c r="E11" s="254"/>
      <c r="F11" s="254"/>
      <c r="G11" s="254"/>
      <c r="H11" s="254"/>
      <c r="I11" s="254"/>
      <c r="J11" s="254"/>
      <c r="K11" s="254"/>
      <c r="L11" s="254"/>
      <c r="M11" s="266"/>
    </row>
    <row r="12" spans="2:20">
      <c r="B12" s="265"/>
      <c r="C12" s="254"/>
      <c r="D12" s="254"/>
      <c r="E12" s="254"/>
      <c r="F12" s="254"/>
      <c r="G12" s="254"/>
      <c r="H12" s="254"/>
      <c r="I12" s="254"/>
      <c r="J12" s="254"/>
      <c r="K12" s="254"/>
      <c r="L12" s="254"/>
      <c r="M12" s="266"/>
    </row>
    <row r="13" spans="2:20">
      <c r="B13" s="265"/>
      <c r="C13" s="254"/>
      <c r="D13" s="254"/>
      <c r="E13" s="254"/>
      <c r="F13" s="254"/>
      <c r="G13" s="254"/>
      <c r="H13" s="254"/>
      <c r="I13" s="254"/>
      <c r="J13" s="254"/>
      <c r="K13" s="254"/>
      <c r="L13" s="254"/>
      <c r="M13" s="266"/>
    </row>
    <row r="14" spans="2:20">
      <c r="B14" s="265"/>
      <c r="C14" s="254"/>
      <c r="D14" s="254"/>
      <c r="E14" s="254"/>
      <c r="F14" s="254"/>
      <c r="G14" s="254"/>
      <c r="H14" s="254"/>
      <c r="I14" s="254"/>
      <c r="J14" s="254"/>
      <c r="K14" s="254"/>
      <c r="L14" s="254"/>
      <c r="M14" s="266"/>
    </row>
    <row r="15" spans="2:20">
      <c r="B15" s="265"/>
      <c r="C15" s="254"/>
      <c r="D15" s="254"/>
      <c r="E15" s="254"/>
      <c r="F15" s="254"/>
      <c r="G15" s="254"/>
      <c r="H15" s="254"/>
      <c r="I15" s="254"/>
      <c r="J15" s="254"/>
      <c r="K15" s="254"/>
      <c r="L15" s="254"/>
      <c r="M15" s="266"/>
    </row>
    <row r="16" spans="2:20">
      <c r="B16" s="265"/>
      <c r="C16" s="254"/>
      <c r="D16" s="254"/>
      <c r="E16" s="254"/>
      <c r="F16" s="254"/>
      <c r="G16" s="254"/>
      <c r="H16" s="254"/>
      <c r="I16" s="254"/>
      <c r="J16" s="254"/>
      <c r="K16" s="254"/>
      <c r="L16" s="254"/>
      <c r="M16" s="266"/>
    </row>
    <row r="17" spans="2:13">
      <c r="B17" s="265"/>
      <c r="C17" s="254"/>
      <c r="D17" s="254"/>
      <c r="E17" s="254"/>
      <c r="F17" s="254"/>
      <c r="G17" s="254"/>
      <c r="H17" s="254"/>
      <c r="I17" s="254"/>
      <c r="J17" s="254"/>
      <c r="K17" s="254"/>
      <c r="L17" s="254"/>
      <c r="M17" s="266"/>
    </row>
    <row r="18" spans="2:13">
      <c r="B18" s="265"/>
      <c r="C18" s="254"/>
      <c r="D18" s="254"/>
      <c r="E18" s="254"/>
      <c r="F18" s="254"/>
      <c r="G18" s="254"/>
      <c r="H18" s="254"/>
      <c r="I18" s="254"/>
      <c r="J18" s="254"/>
      <c r="K18" s="254"/>
      <c r="L18" s="254"/>
      <c r="M18" s="266"/>
    </row>
    <row r="19" spans="2:13">
      <c r="B19" s="265"/>
      <c r="C19" s="254"/>
      <c r="D19" s="254"/>
      <c r="E19" s="254"/>
      <c r="F19" s="254"/>
      <c r="G19" s="254"/>
      <c r="H19" s="254"/>
      <c r="I19" s="254"/>
      <c r="J19" s="254"/>
      <c r="K19" s="254"/>
      <c r="L19" s="254"/>
      <c r="M19" s="266"/>
    </row>
    <row r="20" spans="2:13">
      <c r="B20" s="265"/>
      <c r="C20" s="254"/>
      <c r="D20" s="254"/>
      <c r="E20" s="254"/>
      <c r="F20" s="254"/>
      <c r="G20" s="254"/>
      <c r="H20" s="254"/>
      <c r="I20" s="254"/>
      <c r="J20" s="254"/>
      <c r="K20" s="254"/>
      <c r="L20" s="254"/>
      <c r="M20" s="266"/>
    </row>
    <row r="21" spans="2:13">
      <c r="B21" s="265"/>
      <c r="C21" s="254"/>
      <c r="D21" s="254"/>
      <c r="E21" s="254"/>
      <c r="F21" s="254"/>
      <c r="G21" s="254"/>
      <c r="H21" s="254"/>
      <c r="I21" s="254"/>
      <c r="J21" s="254"/>
      <c r="K21" s="254"/>
      <c r="L21" s="254"/>
      <c r="M21" s="266"/>
    </row>
    <row r="22" spans="2:13">
      <c r="B22" s="265"/>
      <c r="C22" s="254"/>
      <c r="D22" s="254"/>
      <c r="E22" s="254"/>
      <c r="F22" s="254"/>
      <c r="G22" s="254"/>
      <c r="H22" s="254"/>
      <c r="I22" s="254"/>
      <c r="J22" s="254"/>
      <c r="K22" s="254"/>
      <c r="L22" s="254"/>
      <c r="M22" s="266"/>
    </row>
    <row r="23" spans="2:13">
      <c r="B23" s="265"/>
      <c r="C23" s="254"/>
      <c r="D23" s="254"/>
      <c r="E23" s="254"/>
      <c r="F23" s="254"/>
      <c r="G23" s="254"/>
      <c r="H23" s="254"/>
      <c r="I23" s="254"/>
      <c r="J23" s="254"/>
      <c r="K23" s="254"/>
      <c r="L23" s="254"/>
      <c r="M23" s="266"/>
    </row>
    <row r="24" spans="2:13">
      <c r="B24" s="265"/>
      <c r="C24" s="254"/>
      <c r="D24" s="254"/>
      <c r="E24" s="254"/>
      <c r="F24" s="254"/>
      <c r="G24" s="254"/>
      <c r="H24" s="254"/>
      <c r="I24" s="254"/>
      <c r="J24" s="254"/>
      <c r="K24" s="254"/>
      <c r="L24" s="254"/>
      <c r="M24" s="266"/>
    </row>
    <row r="25" spans="2:13">
      <c r="B25" s="265"/>
      <c r="C25" s="254"/>
      <c r="D25" s="254"/>
      <c r="E25" s="254"/>
      <c r="F25" s="254"/>
      <c r="G25" s="254"/>
      <c r="H25" s="254"/>
      <c r="I25" s="254"/>
      <c r="J25" s="254"/>
      <c r="K25" s="254"/>
      <c r="L25" s="254"/>
      <c r="M25" s="266"/>
    </row>
    <row r="26" spans="2:13">
      <c r="B26" s="265"/>
      <c r="C26" s="254"/>
      <c r="D26" s="254"/>
      <c r="E26" s="254"/>
      <c r="F26" s="254"/>
      <c r="G26" s="254"/>
      <c r="H26" s="254"/>
      <c r="I26" s="254"/>
      <c r="J26" s="254"/>
      <c r="K26" s="254"/>
      <c r="L26" s="254"/>
      <c r="M26" s="266"/>
    </row>
    <row r="27" spans="2:13" ht="13.5" thickBot="1">
      <c r="B27" s="268"/>
      <c r="C27" s="269"/>
      <c r="D27" s="269"/>
      <c r="E27" s="269"/>
      <c r="F27" s="269"/>
      <c r="G27" s="269"/>
      <c r="H27" s="269"/>
      <c r="I27" s="269"/>
      <c r="J27" s="269"/>
      <c r="K27" s="269"/>
      <c r="L27" s="269"/>
      <c r="M27" s="270"/>
    </row>
    <row r="28" spans="2:13" ht="18" customHeight="1" thickTop="1">
      <c r="B28" s="1349" t="s">
        <v>305</v>
      </c>
      <c r="C28" s="1349"/>
      <c r="D28" s="1349"/>
      <c r="E28" s="1349"/>
      <c r="F28" s="1349"/>
      <c r="G28" s="1349"/>
      <c r="H28" s="1349"/>
      <c r="I28" s="1349"/>
      <c r="J28" s="1349"/>
      <c r="K28" s="1349"/>
      <c r="L28" s="1349"/>
      <c r="M28" s="1349"/>
    </row>
  </sheetData>
  <sheetProtection password="CF4C" sheet="1" objects="1" scenarios="1"/>
  <mergeCells count="2">
    <mergeCell ref="B2:M2"/>
    <mergeCell ref="B28:M28"/>
  </mergeCells>
  <printOptions horizontalCentered="1"/>
  <pageMargins left="0.39370078740157483" right="0.39370078740157483" top="0.59055118110236227" bottom="0.59055118110236227" header="0.39370078740157483" footer="0.39370078740157483"/>
  <pageSetup paperSize="124" orientation="landscape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 enableFormatConditionsCalculation="0">
    <tabColor rgb="FF663300"/>
  </sheetPr>
  <dimension ref="A1:K51"/>
  <sheetViews>
    <sheetView workbookViewId="0"/>
  </sheetViews>
  <sheetFormatPr baseColWidth="10" defaultRowHeight="12.75"/>
  <cols>
    <col min="1" max="1" width="2.7109375" style="4" customWidth="1"/>
    <col min="2" max="2" width="10.7109375" style="4" customWidth="1"/>
    <col min="3" max="3" width="14.7109375" style="4" customWidth="1"/>
    <col min="4" max="4" width="17.7109375" style="4" customWidth="1"/>
    <col min="5" max="5" width="14.7109375" style="4" customWidth="1"/>
    <col min="6" max="6" width="2.7109375" style="4" customWidth="1"/>
    <col min="7" max="7" width="11.42578125" style="4"/>
    <col min="8" max="8" width="9.7109375" style="4" customWidth="1"/>
    <col min="9" max="9" width="14.7109375" style="4" customWidth="1"/>
    <col min="10" max="10" width="9.7109375" style="4" customWidth="1"/>
    <col min="11" max="11" width="14.7109375" style="4" customWidth="1"/>
    <col min="12" max="16384" width="11.42578125" style="4"/>
  </cols>
  <sheetData>
    <row r="1" spans="1:11" s="6" customFormat="1" ht="12" customHeight="1" thickBot="1">
      <c r="A1" s="300"/>
      <c r="B1" s="298"/>
      <c r="C1" s="299"/>
      <c r="D1" s="299"/>
      <c r="E1" s="299"/>
      <c r="F1" s="300"/>
      <c r="H1" s="49"/>
      <c r="I1" s="49"/>
      <c r="J1" s="49"/>
      <c r="K1" s="49"/>
    </row>
    <row r="2" spans="1:11" ht="36" customHeight="1" thickBot="1">
      <c r="A2" s="302"/>
      <c r="B2" s="1341" t="s">
        <v>454</v>
      </c>
      <c r="C2" s="1342"/>
      <c r="D2" s="1342"/>
      <c r="E2" s="1350"/>
      <c r="F2" s="302"/>
      <c r="H2" s="271"/>
      <c r="I2" s="271"/>
      <c r="J2" s="272"/>
      <c r="K2" s="272"/>
    </row>
    <row r="3" spans="1:11" ht="18" customHeight="1" thickBot="1">
      <c r="A3" s="302"/>
      <c r="B3" s="1351" t="s">
        <v>77</v>
      </c>
      <c r="C3" s="1352" t="s">
        <v>115</v>
      </c>
      <c r="D3" s="1353"/>
      <c r="E3" s="1354"/>
      <c r="F3" s="302"/>
      <c r="H3" s="271"/>
      <c r="I3" s="271"/>
      <c r="J3" s="271"/>
      <c r="K3" s="271"/>
    </row>
    <row r="4" spans="1:11" ht="51" customHeight="1" thickBot="1">
      <c r="A4" s="302"/>
      <c r="B4" s="1351"/>
      <c r="C4" s="486" t="s">
        <v>233</v>
      </c>
      <c r="D4" s="486" t="s">
        <v>60</v>
      </c>
      <c r="E4" s="486" t="s">
        <v>63</v>
      </c>
      <c r="F4" s="302"/>
      <c r="H4" s="271"/>
      <c r="I4" s="271"/>
      <c r="J4" s="271"/>
      <c r="K4" s="271"/>
    </row>
    <row r="5" spans="1:11" ht="15" customHeight="1" thickBot="1">
      <c r="A5" s="302"/>
      <c r="B5" s="489">
        <v>1992</v>
      </c>
      <c r="C5" s="738">
        <v>394</v>
      </c>
      <c r="D5" s="706" t="s">
        <v>62</v>
      </c>
      <c r="E5" s="706">
        <v>30554</v>
      </c>
      <c r="F5" s="302"/>
      <c r="H5" s="271"/>
      <c r="I5" s="271"/>
      <c r="J5" s="271"/>
      <c r="K5" s="271"/>
    </row>
    <row r="6" spans="1:11" ht="15" customHeight="1" thickBot="1">
      <c r="A6" s="302"/>
      <c r="B6" s="490">
        <v>1993</v>
      </c>
      <c r="C6" s="739">
        <v>454</v>
      </c>
      <c r="D6" s="720" t="s">
        <v>62</v>
      </c>
      <c r="E6" s="720">
        <v>30726</v>
      </c>
      <c r="F6" s="302"/>
      <c r="H6" s="271"/>
      <c r="I6" s="271"/>
      <c r="J6" s="271"/>
      <c r="K6" s="271"/>
    </row>
    <row r="7" spans="1:11" ht="15" customHeight="1" thickBot="1">
      <c r="A7" s="302"/>
      <c r="B7" s="487">
        <v>1994</v>
      </c>
      <c r="C7" s="738">
        <v>461</v>
      </c>
      <c r="D7" s="706" t="s">
        <v>62</v>
      </c>
      <c r="E7" s="706">
        <v>32065</v>
      </c>
      <c r="F7" s="302"/>
      <c r="H7" s="271"/>
      <c r="I7" s="271"/>
      <c r="J7" s="271"/>
      <c r="K7" s="271"/>
    </row>
    <row r="8" spans="1:11" ht="15" customHeight="1" thickBot="1">
      <c r="A8" s="302"/>
      <c r="B8" s="488">
        <v>1995</v>
      </c>
      <c r="C8" s="740">
        <v>469</v>
      </c>
      <c r="D8" s="707">
        <v>48172</v>
      </c>
      <c r="E8" s="707">
        <v>32905.199999999997</v>
      </c>
      <c r="F8" s="302"/>
      <c r="H8" s="271"/>
      <c r="I8" s="271"/>
      <c r="J8" s="271"/>
      <c r="K8" s="271"/>
    </row>
    <row r="9" spans="1:11" ht="15" customHeight="1" thickBot="1">
      <c r="A9" s="302"/>
      <c r="B9" s="487">
        <v>1996</v>
      </c>
      <c r="C9" s="738">
        <v>595</v>
      </c>
      <c r="D9" s="706">
        <v>51696.3</v>
      </c>
      <c r="E9" s="706">
        <v>33745.4</v>
      </c>
      <c r="F9" s="302"/>
      <c r="H9" s="271"/>
      <c r="I9" s="271"/>
      <c r="J9" s="271"/>
      <c r="K9" s="271"/>
    </row>
    <row r="10" spans="1:11" ht="15" customHeight="1" thickBot="1">
      <c r="A10" s="302"/>
      <c r="B10" s="488">
        <v>1997</v>
      </c>
      <c r="C10" s="740">
        <v>639</v>
      </c>
      <c r="D10" s="707">
        <v>57401.7</v>
      </c>
      <c r="E10" s="707">
        <v>39388.800000000003</v>
      </c>
      <c r="F10" s="302"/>
      <c r="H10" s="271"/>
      <c r="I10" s="271"/>
      <c r="J10" s="271"/>
      <c r="K10" s="271"/>
    </row>
    <row r="11" spans="1:11" ht="15" customHeight="1" thickBot="1">
      <c r="A11" s="302"/>
      <c r="B11" s="487">
        <v>1998</v>
      </c>
      <c r="C11" s="738">
        <v>727</v>
      </c>
      <c r="D11" s="706">
        <v>58560.2</v>
      </c>
      <c r="E11" s="706">
        <v>40854.699999999997</v>
      </c>
      <c r="F11" s="302"/>
      <c r="H11" s="271"/>
      <c r="I11" s="271"/>
      <c r="J11" s="271"/>
      <c r="K11" s="271"/>
    </row>
    <row r="12" spans="1:11" ht="15" customHeight="1" thickBot="1">
      <c r="A12" s="302"/>
      <c r="B12" s="488">
        <v>1999</v>
      </c>
      <c r="C12" s="740">
        <v>777</v>
      </c>
      <c r="D12" s="707">
        <v>61558.99</v>
      </c>
      <c r="E12" s="707">
        <v>42396.76</v>
      </c>
      <c r="F12" s="302"/>
      <c r="H12" s="271"/>
      <c r="I12" s="271"/>
      <c r="J12" s="271"/>
      <c r="K12" s="271"/>
    </row>
    <row r="13" spans="1:11" ht="15" customHeight="1" thickBot="1">
      <c r="A13" s="302"/>
      <c r="B13" s="487">
        <v>2000</v>
      </c>
      <c r="C13" s="738">
        <v>793</v>
      </c>
      <c r="D13" s="706">
        <v>68970</v>
      </c>
      <c r="E13" s="706">
        <v>45927.3</v>
      </c>
      <c r="F13" s="302"/>
      <c r="H13" s="271"/>
      <c r="I13" s="271"/>
      <c r="J13" s="271"/>
      <c r="K13" s="271"/>
    </row>
    <row r="14" spans="1:11" ht="15" customHeight="1" thickBot="1">
      <c r="A14" s="302"/>
      <c r="B14" s="488">
        <v>2001</v>
      </c>
      <c r="C14" s="740">
        <v>938</v>
      </c>
      <c r="D14" s="707">
        <v>73852.600000000006</v>
      </c>
      <c r="E14" s="707">
        <v>50810</v>
      </c>
      <c r="F14" s="302"/>
      <c r="H14" s="271"/>
      <c r="I14" s="271"/>
      <c r="J14" s="271"/>
      <c r="K14" s="271"/>
    </row>
    <row r="15" spans="1:11" ht="15" customHeight="1" thickBot="1">
      <c r="A15" s="302"/>
      <c r="B15" s="487">
        <v>2002</v>
      </c>
      <c r="C15" s="738">
        <v>1077</v>
      </c>
      <c r="D15" s="706">
        <v>79735.03</v>
      </c>
      <c r="E15" s="706">
        <v>56148.49</v>
      </c>
      <c r="F15" s="302"/>
      <c r="H15" s="271"/>
      <c r="I15" s="271"/>
      <c r="J15" s="271"/>
      <c r="K15" s="271"/>
    </row>
    <row r="16" spans="1:11" ht="15" customHeight="1" thickBot="1">
      <c r="A16" s="302"/>
      <c r="B16" s="488">
        <v>2003</v>
      </c>
      <c r="C16" s="740">
        <v>1182</v>
      </c>
      <c r="D16" s="707">
        <v>84331.48</v>
      </c>
      <c r="E16" s="707">
        <v>60242.55</v>
      </c>
      <c r="F16" s="302"/>
      <c r="H16" s="271"/>
      <c r="I16" s="271"/>
      <c r="J16" s="271"/>
      <c r="K16" s="271"/>
    </row>
    <row r="17" spans="1:11" ht="15" customHeight="1" thickBot="1">
      <c r="A17" s="302"/>
      <c r="B17" s="487">
        <v>2004</v>
      </c>
      <c r="C17" s="738">
        <v>1300</v>
      </c>
      <c r="D17" s="706">
        <v>88718.3</v>
      </c>
      <c r="E17" s="706">
        <v>64541.94</v>
      </c>
      <c r="F17" s="302"/>
      <c r="H17" s="271"/>
      <c r="I17" s="271"/>
      <c r="J17" s="271"/>
      <c r="K17" s="271"/>
    </row>
    <row r="18" spans="1:11" ht="15" customHeight="1" thickBot="1">
      <c r="A18" s="302"/>
      <c r="B18" s="488">
        <v>2005</v>
      </c>
      <c r="C18" s="740">
        <v>1433</v>
      </c>
      <c r="D18" s="707">
        <v>95774.27</v>
      </c>
      <c r="E18" s="707">
        <v>71784.84</v>
      </c>
      <c r="F18" s="302"/>
      <c r="H18" s="271"/>
      <c r="I18" s="271"/>
      <c r="J18" s="271"/>
      <c r="K18" s="271"/>
    </row>
    <row r="19" spans="1:11" ht="15" customHeight="1" thickBot="1">
      <c r="A19" s="302"/>
      <c r="B19" s="487">
        <v>2006</v>
      </c>
      <c r="C19" s="738">
        <v>1593</v>
      </c>
      <c r="D19" s="706">
        <v>99764.2</v>
      </c>
      <c r="E19" s="706">
        <v>74388.3</v>
      </c>
      <c r="F19" s="302"/>
      <c r="H19" s="271"/>
      <c r="I19" s="271"/>
      <c r="J19" s="271"/>
      <c r="K19" s="271"/>
    </row>
    <row r="20" spans="1:11" ht="15" customHeight="1" thickBot="1">
      <c r="A20" s="302"/>
      <c r="B20" s="488">
        <v>2007</v>
      </c>
      <c r="C20" s="740">
        <v>1710</v>
      </c>
      <c r="D20" s="707">
        <v>106266.7</v>
      </c>
      <c r="E20" s="707">
        <v>79294.3</v>
      </c>
      <c r="F20" s="302"/>
      <c r="H20" s="271"/>
      <c r="I20" s="271"/>
      <c r="J20" s="271"/>
      <c r="K20" s="271"/>
    </row>
    <row r="21" spans="1:11" ht="15" customHeight="1" thickBot="1">
      <c r="A21" s="302"/>
      <c r="B21" s="487">
        <v>2008</v>
      </c>
      <c r="C21" s="738">
        <v>1833</v>
      </c>
      <c r="D21" s="706">
        <v>113023.96999999997</v>
      </c>
      <c r="E21" s="706">
        <v>83639.609999999986</v>
      </c>
      <c r="F21" s="302"/>
      <c r="H21" s="271"/>
      <c r="I21" s="271"/>
      <c r="J21" s="271"/>
      <c r="K21" s="271"/>
    </row>
    <row r="22" spans="1:11" ht="15" customHeight="1" thickBot="1">
      <c r="A22" s="302"/>
      <c r="B22" s="488">
        <v>2009</v>
      </c>
      <c r="C22" s="740">
        <v>2029</v>
      </c>
      <c r="D22" s="707">
        <v>120860.89000000004</v>
      </c>
      <c r="E22" s="707">
        <v>88127.08</v>
      </c>
      <c r="F22" s="302"/>
      <c r="H22" s="271"/>
      <c r="I22" s="271"/>
      <c r="J22" s="271"/>
      <c r="K22" s="271"/>
    </row>
    <row r="23" spans="1:11" ht="15" customHeight="1" thickBot="1">
      <c r="A23" s="302"/>
      <c r="B23" s="487">
        <v>2010</v>
      </c>
      <c r="C23" s="738">
        <v>2186</v>
      </c>
      <c r="D23" s="706">
        <v>126847.49</v>
      </c>
      <c r="E23" s="706">
        <v>93600.18</v>
      </c>
      <c r="F23" s="302"/>
      <c r="H23" s="271"/>
      <c r="I23" s="271"/>
      <c r="J23" s="271"/>
      <c r="K23" s="271"/>
    </row>
    <row r="24" spans="1:11" ht="15" customHeight="1" thickBot="1">
      <c r="A24" s="302"/>
      <c r="B24" s="487">
        <v>2011</v>
      </c>
      <c r="C24" s="738">
        <v>2289</v>
      </c>
      <c r="D24" s="706">
        <v>137082.12999999998</v>
      </c>
      <c r="E24" s="706">
        <v>97640.22</v>
      </c>
      <c r="F24" s="302"/>
      <c r="H24" s="271"/>
      <c r="I24" s="271"/>
      <c r="J24" s="271"/>
      <c r="K24" s="271"/>
    </row>
    <row r="25" spans="1:11" ht="15" customHeight="1" thickBot="1">
      <c r="A25" s="302"/>
      <c r="B25" s="484">
        <v>2012</v>
      </c>
      <c r="C25" s="741">
        <v>2342</v>
      </c>
      <c r="D25" s="721">
        <v>140142.07999999999</v>
      </c>
      <c r="E25" s="721">
        <v>99750.23</v>
      </c>
      <c r="F25" s="302"/>
      <c r="G25" s="273"/>
      <c r="H25" s="271"/>
      <c r="I25" s="271"/>
      <c r="J25" s="271"/>
      <c r="K25" s="271"/>
    </row>
    <row r="26" spans="1:11" ht="25.5" customHeight="1">
      <c r="A26" s="302"/>
      <c r="B26" s="1355" t="s">
        <v>306</v>
      </c>
      <c r="C26" s="1355"/>
      <c r="D26" s="1355"/>
      <c r="E26" s="1355"/>
      <c r="F26" s="302"/>
      <c r="H26" s="271"/>
      <c r="I26" s="271"/>
      <c r="J26" s="271"/>
      <c r="K26" s="271"/>
    </row>
    <row r="27" spans="1:11">
      <c r="A27" s="302"/>
      <c r="B27" s="305"/>
      <c r="C27" s="305"/>
      <c r="D27" s="305"/>
      <c r="E27" s="305"/>
      <c r="F27" s="302"/>
      <c r="H27" s="271"/>
      <c r="I27" s="271"/>
      <c r="J27" s="271"/>
      <c r="K27" s="271"/>
    </row>
    <row r="28" spans="1:11">
      <c r="H28" s="271"/>
      <c r="I28" s="271"/>
      <c r="J28" s="271"/>
      <c r="K28" s="271"/>
    </row>
    <row r="29" spans="1:11">
      <c r="H29" s="271"/>
      <c r="I29" s="271"/>
      <c r="J29" s="271"/>
      <c r="K29" s="271"/>
    </row>
    <row r="33" spans="2:2">
      <c r="B33" s="57"/>
    </row>
    <row r="36" spans="2:2">
      <c r="B36" s="58"/>
    </row>
    <row r="44" spans="2:2">
      <c r="B44" s="58"/>
    </row>
    <row r="51" spans="2:2">
      <c r="B51" s="25"/>
    </row>
  </sheetData>
  <sheetProtection password="CF4C" sheet="1" objects="1" scenarios="1"/>
  <customSheetViews>
    <customSheetView guid="{E9B43C8C-734F-433D-AD37-344F9303B5CC}" showPageBreaks="1" showGridLines="0" showRuler="0" topLeftCell="A12">
      <selection activeCell="B24" sqref="B24:I24"/>
      <pageMargins left="0.19685039370078741" right="0.19685039370078741" top="0.59055118110236227" bottom="0.59055118110236227" header="0.39370078740157483" footer="0.39370078740157483"/>
      <printOptions horizontalCentered="1"/>
      <pageSetup orientation="portrait" r:id="rId1"/>
      <headerFooter alignWithMargins="0"/>
    </customSheetView>
    <customSheetView guid="{9BF398E0-33D8-4E64-94A2-9B7C822C8383}" showGridLines="0" showRuler="0">
      <pageMargins left="0.19685039370078741" right="0.19685039370078741" top="0.59055118110236227" bottom="0.59055118110236227" header="0.39370078740157483" footer="0.39370078740157483"/>
      <printOptions horizontalCentered="1"/>
      <pageSetup orientation="portrait" r:id="rId2"/>
      <headerFooter alignWithMargins="0"/>
    </customSheetView>
    <customSheetView guid="{9E220BD5-A526-40BD-8239-3A0461590922}" showPageBreaks="1" showGridLines="0" showRuler="0">
      <selection activeCell="G22" sqref="G22"/>
      <pageMargins left="0.19685039370078741" right="0.19685039370078741" top="0.59055118110236227" bottom="0.59055118110236227" header="0.39370078740157483" footer="0.39370078740157483"/>
      <printOptions horizontalCentered="1"/>
      <pageSetup orientation="portrait" r:id="rId3"/>
      <headerFooter alignWithMargins="0"/>
    </customSheetView>
  </customSheetViews>
  <mergeCells count="4">
    <mergeCell ref="B2:E2"/>
    <mergeCell ref="B3:B4"/>
    <mergeCell ref="C3:E3"/>
    <mergeCell ref="B26:E26"/>
  </mergeCells>
  <phoneticPr fontId="11" type="noConversion"/>
  <printOptions horizontalCentered="1"/>
  <pageMargins left="0.19685039370078741" right="0.19685039370078741" top="0.59055118110236227" bottom="0.59055118110236227" header="0.39370078740157483" footer="0.39370078740157483"/>
  <pageSetup paperSize="124" orientation="portrait" r:id="rId4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 enableFormatConditionsCalculation="0">
    <tabColor rgb="FF663300"/>
  </sheetPr>
  <dimension ref="A1:H45"/>
  <sheetViews>
    <sheetView workbookViewId="0"/>
  </sheetViews>
  <sheetFormatPr baseColWidth="10" defaultRowHeight="12.75"/>
  <cols>
    <col min="1" max="1" width="2.7109375" style="4" customWidth="1"/>
    <col min="2" max="2" width="24.7109375" style="4" customWidth="1"/>
    <col min="3" max="3" width="12.85546875" style="4" customWidth="1"/>
    <col min="4" max="4" width="15.140625" style="4" customWidth="1"/>
    <col min="5" max="5" width="15.42578125" style="4" customWidth="1"/>
    <col min="6" max="6" width="15.5703125" style="4" customWidth="1"/>
    <col min="7" max="7" width="2.7109375" style="4" customWidth="1"/>
    <col min="8" max="16384" width="11.42578125" style="4"/>
  </cols>
  <sheetData>
    <row r="1" spans="1:8" s="6" customFormat="1" ht="17.25">
      <c r="A1" s="300"/>
      <c r="B1" s="298"/>
      <c r="C1" s="299"/>
      <c r="D1" s="299"/>
      <c r="E1" s="299"/>
      <c r="F1" s="300"/>
      <c r="G1" s="300"/>
    </row>
    <row r="2" spans="1:8" ht="36" customHeight="1">
      <c r="A2" s="302"/>
      <c r="B2" s="1357" t="s">
        <v>455</v>
      </c>
      <c r="C2" s="1357"/>
      <c r="D2" s="1357"/>
      <c r="E2" s="1357"/>
      <c r="F2" s="1358"/>
      <c r="G2" s="302"/>
    </row>
    <row r="3" spans="1:8" ht="18" customHeight="1">
      <c r="A3" s="302"/>
      <c r="B3" s="1356" t="s">
        <v>72</v>
      </c>
      <c r="C3" s="1356" t="s">
        <v>97</v>
      </c>
      <c r="D3" s="1356"/>
      <c r="E3" s="1356"/>
      <c r="F3" s="1356"/>
      <c r="G3" s="302"/>
    </row>
    <row r="4" spans="1:8" ht="48" customHeight="1">
      <c r="A4" s="302"/>
      <c r="B4" s="1356"/>
      <c r="C4" s="983" t="s">
        <v>234</v>
      </c>
      <c r="D4" s="983" t="s">
        <v>171</v>
      </c>
      <c r="E4" s="983" t="s">
        <v>172</v>
      </c>
      <c r="F4" s="983" t="s">
        <v>324</v>
      </c>
      <c r="G4" s="302"/>
      <c r="H4" s="178">
        <v>100</v>
      </c>
    </row>
    <row r="5" spans="1:8" ht="15" customHeight="1">
      <c r="A5" s="302"/>
      <c r="B5" s="984" t="s">
        <v>2</v>
      </c>
      <c r="C5" s="985">
        <v>132</v>
      </c>
      <c r="D5" s="986">
        <v>4783.4799999999996</v>
      </c>
      <c r="E5" s="986">
        <v>3351.7299999999996</v>
      </c>
      <c r="F5" s="987">
        <v>100</v>
      </c>
      <c r="G5" s="302"/>
    </row>
    <row r="6" spans="1:8" ht="15" customHeight="1">
      <c r="A6" s="302"/>
      <c r="B6" s="988" t="s">
        <v>3</v>
      </c>
      <c r="C6" s="989">
        <v>37</v>
      </c>
      <c r="D6" s="990">
        <v>7532.1</v>
      </c>
      <c r="E6" s="990">
        <v>5222</v>
      </c>
      <c r="F6" s="991">
        <v>92.98164738974819</v>
      </c>
      <c r="G6" s="302"/>
    </row>
    <row r="7" spans="1:8" ht="15" customHeight="1">
      <c r="A7" s="302"/>
      <c r="B7" s="984" t="s">
        <v>4</v>
      </c>
      <c r="C7" s="985">
        <v>25</v>
      </c>
      <c r="D7" s="986">
        <v>1672.47</v>
      </c>
      <c r="E7" s="986">
        <v>1172.77</v>
      </c>
      <c r="F7" s="987">
        <v>70.798121011472787</v>
      </c>
      <c r="G7" s="302"/>
    </row>
    <row r="8" spans="1:8" ht="15" customHeight="1">
      <c r="A8" s="302"/>
      <c r="B8" s="988" t="s">
        <v>5</v>
      </c>
      <c r="C8" s="989">
        <v>26</v>
      </c>
      <c r="D8" s="990">
        <v>174.5</v>
      </c>
      <c r="E8" s="990">
        <v>147.30000000000001</v>
      </c>
      <c r="F8" s="991">
        <v>6.828058470955062</v>
      </c>
      <c r="G8" s="302"/>
    </row>
    <row r="9" spans="1:8" ht="15" customHeight="1">
      <c r="A9" s="302"/>
      <c r="B9" s="984" t="s">
        <v>7</v>
      </c>
      <c r="C9" s="985">
        <v>40</v>
      </c>
      <c r="D9" s="986">
        <v>1583.76</v>
      </c>
      <c r="E9" s="986">
        <v>900.32999999999993</v>
      </c>
      <c r="F9" s="987">
        <v>23.125812392323162</v>
      </c>
      <c r="G9" s="302"/>
    </row>
    <row r="10" spans="1:8" ht="15" customHeight="1">
      <c r="A10" s="302"/>
      <c r="B10" s="988" t="s">
        <v>8</v>
      </c>
      <c r="C10" s="989">
        <v>162</v>
      </c>
      <c r="D10" s="990">
        <v>9384.2999999999993</v>
      </c>
      <c r="E10" s="990">
        <v>6548.9</v>
      </c>
      <c r="F10" s="991">
        <v>77.982772905795045</v>
      </c>
      <c r="G10" s="302"/>
    </row>
    <row r="11" spans="1:8" ht="15" customHeight="1">
      <c r="A11" s="302"/>
      <c r="B11" s="984" t="s">
        <v>67</v>
      </c>
      <c r="C11" s="985">
        <v>20</v>
      </c>
      <c r="D11" s="986">
        <v>4956.5</v>
      </c>
      <c r="E11" s="986">
        <v>3858</v>
      </c>
      <c r="F11" s="987">
        <v>48.217774609453052</v>
      </c>
      <c r="G11" s="302"/>
    </row>
    <row r="12" spans="1:8" ht="15" customHeight="1">
      <c r="A12" s="302"/>
      <c r="B12" s="988" t="s">
        <v>6</v>
      </c>
      <c r="C12" s="989">
        <v>56</v>
      </c>
      <c r="D12" s="990">
        <v>1865.5</v>
      </c>
      <c r="E12" s="990">
        <v>1355.6999999999998</v>
      </c>
      <c r="F12" s="991">
        <v>53.305098642829329</v>
      </c>
      <c r="G12" s="302"/>
    </row>
    <row r="13" spans="1:8" ht="15" customHeight="1">
      <c r="A13" s="302"/>
      <c r="B13" s="984" t="s">
        <v>9</v>
      </c>
      <c r="C13" s="985">
        <v>28</v>
      </c>
      <c r="D13" s="986">
        <v>6770.5</v>
      </c>
      <c r="E13" s="986">
        <v>3062.8</v>
      </c>
      <c r="F13" s="987">
        <v>14.020799691227293</v>
      </c>
      <c r="G13" s="302"/>
    </row>
    <row r="14" spans="1:8" ht="15" customHeight="1">
      <c r="A14" s="302"/>
      <c r="B14" s="988" t="s">
        <v>10</v>
      </c>
      <c r="C14" s="989">
        <v>174</v>
      </c>
      <c r="D14" s="990">
        <v>4451.91</v>
      </c>
      <c r="E14" s="990">
        <v>3395.6600000000003</v>
      </c>
      <c r="F14" s="991">
        <v>73.200019522254166</v>
      </c>
      <c r="G14" s="302"/>
    </row>
    <row r="15" spans="1:8" ht="15" customHeight="1">
      <c r="A15" s="302"/>
      <c r="B15" s="984" t="s">
        <v>11</v>
      </c>
      <c r="C15" s="985">
        <v>64</v>
      </c>
      <c r="D15" s="986">
        <v>6290.35</v>
      </c>
      <c r="E15" s="986">
        <v>4633.6099999999997</v>
      </c>
      <c r="F15" s="987">
        <v>54.650848153876666</v>
      </c>
      <c r="G15" s="302"/>
    </row>
    <row r="16" spans="1:8" ht="15" customHeight="1">
      <c r="A16" s="302"/>
      <c r="B16" s="988" t="s">
        <v>12</v>
      </c>
      <c r="C16" s="989">
        <v>57</v>
      </c>
      <c r="D16" s="990">
        <v>3889.77</v>
      </c>
      <c r="E16" s="990">
        <v>3141.96</v>
      </c>
      <c r="F16" s="991">
        <v>75.045761947528717</v>
      </c>
      <c r="G16" s="302"/>
    </row>
    <row r="17" spans="1:7" ht="15" customHeight="1">
      <c r="A17" s="302"/>
      <c r="B17" s="984" t="s">
        <v>13</v>
      </c>
      <c r="C17" s="985">
        <v>14</v>
      </c>
      <c r="D17" s="986">
        <v>202.5</v>
      </c>
      <c r="E17" s="986">
        <v>202.5</v>
      </c>
      <c r="F17" s="987">
        <v>7.8997753407554772</v>
      </c>
      <c r="G17" s="302"/>
    </row>
    <row r="18" spans="1:7" ht="15" customHeight="1">
      <c r="A18" s="302"/>
      <c r="B18" s="988" t="s">
        <v>14</v>
      </c>
      <c r="C18" s="989">
        <v>157</v>
      </c>
      <c r="D18" s="990">
        <v>7105.3</v>
      </c>
      <c r="E18" s="990">
        <v>6277.36</v>
      </c>
      <c r="F18" s="991">
        <v>47.314962465237642</v>
      </c>
      <c r="G18" s="302"/>
    </row>
    <row r="19" spans="1:7" ht="15" customHeight="1">
      <c r="A19" s="302"/>
      <c r="B19" s="984" t="s">
        <v>15</v>
      </c>
      <c r="C19" s="985">
        <v>142</v>
      </c>
      <c r="D19" s="986">
        <v>8962</v>
      </c>
      <c r="E19" s="986">
        <v>6788.9000000000005</v>
      </c>
      <c r="F19" s="987">
        <v>29.913366004789392</v>
      </c>
      <c r="G19" s="302"/>
    </row>
    <row r="20" spans="1:7" ht="15" customHeight="1">
      <c r="A20" s="302"/>
      <c r="B20" s="988" t="s">
        <v>68</v>
      </c>
      <c r="C20" s="989">
        <v>33</v>
      </c>
      <c r="D20" s="990">
        <v>3674.5</v>
      </c>
      <c r="E20" s="990">
        <v>2855.6</v>
      </c>
      <c r="F20" s="991">
        <v>30.353106337378648</v>
      </c>
      <c r="G20" s="302"/>
    </row>
    <row r="21" spans="1:7" ht="15" customHeight="1">
      <c r="A21" s="302"/>
      <c r="B21" s="984" t="s">
        <v>16</v>
      </c>
      <c r="C21" s="985">
        <v>53</v>
      </c>
      <c r="D21" s="986">
        <v>2860.7</v>
      </c>
      <c r="E21" s="986">
        <v>1826.1</v>
      </c>
      <c r="F21" s="987">
        <v>27.532059302323887</v>
      </c>
      <c r="G21" s="302"/>
    </row>
    <row r="22" spans="1:7" ht="15" customHeight="1">
      <c r="A22" s="302"/>
      <c r="B22" s="988" t="s">
        <v>17</v>
      </c>
      <c r="C22" s="989">
        <v>66</v>
      </c>
      <c r="D22" s="990">
        <v>2714.6</v>
      </c>
      <c r="E22" s="990">
        <v>1809.2</v>
      </c>
      <c r="F22" s="991">
        <v>90.746369712225388</v>
      </c>
      <c r="G22" s="302"/>
    </row>
    <row r="23" spans="1:7" ht="15" customHeight="1">
      <c r="A23" s="302"/>
      <c r="B23" s="984" t="s">
        <v>18</v>
      </c>
      <c r="C23" s="985">
        <v>63</v>
      </c>
      <c r="D23" s="986">
        <v>17754</v>
      </c>
      <c r="E23" s="986">
        <v>10623.03</v>
      </c>
      <c r="F23" s="987">
        <v>100</v>
      </c>
      <c r="G23" s="302"/>
    </row>
    <row r="24" spans="1:7" ht="15" customHeight="1">
      <c r="A24" s="302"/>
      <c r="B24" s="988" t="s">
        <v>19</v>
      </c>
      <c r="C24" s="989">
        <v>69</v>
      </c>
      <c r="D24" s="990">
        <v>1520.51</v>
      </c>
      <c r="E24" s="990">
        <v>995.1</v>
      </c>
      <c r="F24" s="991">
        <v>39.767191207011912</v>
      </c>
      <c r="G24" s="302"/>
    </row>
    <row r="25" spans="1:7" ht="15" customHeight="1">
      <c r="A25" s="302"/>
      <c r="B25" s="984" t="s">
        <v>29</v>
      </c>
      <c r="C25" s="985">
        <v>66</v>
      </c>
      <c r="D25" s="986">
        <v>3200.36</v>
      </c>
      <c r="E25" s="986">
        <v>2757.2599999999998</v>
      </c>
      <c r="F25" s="987">
        <v>49.046332408446311</v>
      </c>
      <c r="G25" s="302"/>
    </row>
    <row r="26" spans="1:7" ht="15.75" customHeight="1">
      <c r="A26" s="302"/>
      <c r="B26" s="988" t="s">
        <v>69</v>
      </c>
      <c r="C26" s="989">
        <v>84</v>
      </c>
      <c r="D26" s="990">
        <v>2293.37</v>
      </c>
      <c r="E26" s="990">
        <v>1506.3700000000001</v>
      </c>
      <c r="F26" s="991">
        <v>46.887567177888286</v>
      </c>
      <c r="G26" s="302"/>
    </row>
    <row r="27" spans="1:7" ht="15" customHeight="1">
      <c r="A27" s="302"/>
      <c r="B27" s="984" t="s">
        <v>20</v>
      </c>
      <c r="C27" s="985">
        <v>35</v>
      </c>
      <c r="D27" s="986">
        <v>2380.5</v>
      </c>
      <c r="E27" s="986">
        <v>1734.15</v>
      </c>
      <c r="F27" s="987">
        <v>61.586614086085611</v>
      </c>
      <c r="G27" s="302"/>
    </row>
    <row r="28" spans="1:7" ht="15" customHeight="1">
      <c r="A28" s="302"/>
      <c r="B28" s="988" t="s">
        <v>21</v>
      </c>
      <c r="C28" s="989">
        <v>38</v>
      </c>
      <c r="D28" s="990">
        <v>2509.86</v>
      </c>
      <c r="E28" s="990">
        <v>2115.2199999999998</v>
      </c>
      <c r="F28" s="991">
        <v>60.471766008932079</v>
      </c>
      <c r="G28" s="302"/>
    </row>
    <row r="29" spans="1:7" ht="15" customHeight="1">
      <c r="A29" s="302"/>
      <c r="B29" s="984" t="s">
        <v>22</v>
      </c>
      <c r="C29" s="985">
        <v>220</v>
      </c>
      <c r="D29" s="986">
        <v>6268.59</v>
      </c>
      <c r="E29" s="986">
        <v>5082</v>
      </c>
      <c r="F29" s="987">
        <v>77.291125553915592</v>
      </c>
      <c r="G29" s="302"/>
    </row>
    <row r="30" spans="1:7" ht="15" customHeight="1">
      <c r="A30" s="302"/>
      <c r="B30" s="988" t="s">
        <v>147</v>
      </c>
      <c r="C30" s="989">
        <v>83</v>
      </c>
      <c r="D30" s="990">
        <v>5112.72</v>
      </c>
      <c r="E30" s="990">
        <v>3237.03</v>
      </c>
      <c r="F30" s="991">
        <v>39.013467812427251</v>
      </c>
      <c r="G30" s="302"/>
    </row>
    <row r="31" spans="1:7" ht="15" customHeight="1">
      <c r="A31" s="302"/>
      <c r="B31" s="984" t="s">
        <v>23</v>
      </c>
      <c r="C31" s="985">
        <v>78</v>
      </c>
      <c r="D31" s="986">
        <v>2112.9299999999998</v>
      </c>
      <c r="E31" s="986">
        <v>1648.93</v>
      </c>
      <c r="F31" s="987">
        <v>21.471747643568545</v>
      </c>
      <c r="G31" s="302"/>
    </row>
    <row r="32" spans="1:7" ht="15" customHeight="1">
      <c r="A32" s="302"/>
      <c r="B32" s="988" t="s">
        <v>24</v>
      </c>
      <c r="C32" s="989">
        <v>45</v>
      </c>
      <c r="D32" s="990">
        <v>7782.75</v>
      </c>
      <c r="E32" s="990">
        <v>5876.1399999999994</v>
      </c>
      <c r="F32" s="991">
        <v>85.572794036685877</v>
      </c>
      <c r="G32" s="302"/>
    </row>
    <row r="33" spans="1:7" ht="15" customHeight="1">
      <c r="A33" s="302"/>
      <c r="B33" s="984" t="s">
        <v>25</v>
      </c>
      <c r="C33" s="985">
        <v>66</v>
      </c>
      <c r="D33" s="986">
        <v>1229.22</v>
      </c>
      <c r="E33" s="986">
        <v>862.49</v>
      </c>
      <c r="F33" s="987">
        <v>51.253960642471341</v>
      </c>
      <c r="G33" s="302"/>
    </row>
    <row r="34" spans="1:7" ht="15" customHeight="1">
      <c r="A34" s="302"/>
      <c r="B34" s="988" t="s">
        <v>26</v>
      </c>
      <c r="C34" s="989">
        <v>108</v>
      </c>
      <c r="D34" s="990">
        <v>7416.47</v>
      </c>
      <c r="E34" s="990">
        <v>5613.99</v>
      </c>
      <c r="F34" s="991">
        <v>41.308830532665603</v>
      </c>
      <c r="G34" s="302"/>
    </row>
    <row r="35" spans="1:7" ht="15" customHeight="1">
      <c r="A35" s="302"/>
      <c r="B35" s="984" t="s">
        <v>27</v>
      </c>
      <c r="C35" s="985">
        <v>28</v>
      </c>
      <c r="D35" s="986">
        <v>491.43</v>
      </c>
      <c r="E35" s="986">
        <v>99.1</v>
      </c>
      <c r="F35" s="987">
        <v>2.6693808851887368</v>
      </c>
      <c r="G35" s="404"/>
    </row>
    <row r="36" spans="1:7" ht="15" customHeight="1">
      <c r="A36" s="302"/>
      <c r="B36" s="988" t="s">
        <v>28</v>
      </c>
      <c r="C36" s="989">
        <v>73</v>
      </c>
      <c r="D36" s="990">
        <v>1194.6300000000001</v>
      </c>
      <c r="E36" s="990">
        <v>1049</v>
      </c>
      <c r="F36" s="991">
        <v>25.474840913579559</v>
      </c>
      <c r="G36" s="302"/>
    </row>
    <row r="37" spans="1:7" ht="18" customHeight="1">
      <c r="A37" s="302"/>
      <c r="B37" s="992" t="s">
        <v>298</v>
      </c>
      <c r="C37" s="993">
        <v>2342</v>
      </c>
      <c r="D37" s="994">
        <v>140142.07999999999</v>
      </c>
      <c r="E37" s="994">
        <v>99750.23</v>
      </c>
      <c r="F37" s="995">
        <v>47.461817633427152</v>
      </c>
      <c r="G37" s="405"/>
    </row>
    <row r="38" spans="1:7" ht="18" customHeight="1">
      <c r="A38" s="302"/>
      <c r="B38" s="1359" t="s">
        <v>307</v>
      </c>
      <c r="C38" s="1359"/>
      <c r="D38" s="1359"/>
      <c r="E38" s="1359"/>
      <c r="F38" s="1359"/>
      <c r="G38" s="302"/>
    </row>
    <row r="39" spans="1:7">
      <c r="A39" s="302"/>
      <c r="B39" s="302"/>
      <c r="C39" s="302"/>
      <c r="D39" s="302"/>
      <c r="E39" s="302"/>
      <c r="F39" s="302"/>
      <c r="G39" s="302"/>
    </row>
    <row r="45" spans="1:7">
      <c r="B45" s="25"/>
    </row>
  </sheetData>
  <sheetProtection password="CF4C" sheet="1" objects="1" scenarios="1"/>
  <customSheetViews>
    <customSheetView guid="{E9B43C8C-734F-433D-AD37-344F9303B5CC}" showPageBreaks="1" showGridLines="0" showRuler="0" topLeftCell="A25">
      <pane ySplit="17.944444444444443" topLeftCell="A33" activePane="bottomLeft"/>
      <selection pane="bottomLeft" activeCell="B41" sqref="B41:I41"/>
      <pageMargins left="0.19685039370078741" right="0.19685039370078741" top="0.39370078740157483" bottom="0.39370078740157483" header="0.39370078740157483" footer="0.39370078740157483"/>
      <printOptions horizontalCentered="1"/>
      <pageSetup scale="90" orientation="landscape" r:id="rId1"/>
      <headerFooter alignWithMargins="0"/>
    </customSheetView>
    <customSheetView guid="{9BF398E0-33D8-4E64-94A2-9B7C822C8383}" showGridLines="0" showRuler="0">
      <pane ySplit="16" topLeftCell="A33"/>
      <pageMargins left="0.19685039370078741" right="0.19685039370078741" top="0.39370078740157483" bottom="0.39370078740157483" header="0.39370078740157483" footer="0.39370078740157483"/>
      <printOptions horizontalCentered="1"/>
      <pageSetup scale="90" orientation="landscape" r:id="rId2"/>
      <headerFooter alignWithMargins="0"/>
    </customSheetView>
    <customSheetView guid="{9E220BD5-A526-40BD-8239-3A0461590922}" showPageBreaks="1" showGridLines="0" showRuler="0" topLeftCell="A4">
      <selection activeCell="F7" sqref="F7"/>
      <colBreaks count="3" manualBreakCount="3">
        <brk id="11" max="1048575" man="1"/>
        <brk id="24" max="1048575" man="1"/>
        <brk id="37" max="1048575" man="1"/>
      </colBreaks>
      <pageMargins left="0.19685039370078741" right="0.19685039370078741" top="0.39370078740157483" bottom="0.39370078740157483" header="0.39370078740157483" footer="0.39370078740157483"/>
      <printOptions horizontalCentered="1"/>
      <pageSetup scale="90" orientation="landscape" r:id="rId3"/>
      <headerFooter alignWithMargins="0"/>
    </customSheetView>
  </customSheetViews>
  <mergeCells count="4">
    <mergeCell ref="B3:B4"/>
    <mergeCell ref="C3:F3"/>
    <mergeCell ref="B2:F2"/>
    <mergeCell ref="B38:F38"/>
  </mergeCells>
  <phoneticPr fontId="11" type="noConversion"/>
  <conditionalFormatting sqref="F5:F6">
    <cfRule type="cellIs" dxfId="83" priority="2" operator="equal">
      <formula>100</formula>
    </cfRule>
  </conditionalFormatting>
  <conditionalFormatting sqref="F7:F36">
    <cfRule type="cellIs" dxfId="82" priority="1" operator="equal">
      <formula>100</formula>
    </cfRule>
  </conditionalFormatting>
  <printOptions horizontalCentered="1"/>
  <pageMargins left="0.19685039370078741" right="0.19685039370078741" top="0.59055118110236227" bottom="0.59055118110236227" header="0.39370078740157483" footer="0.39370078740157483"/>
  <pageSetup paperSize="124" orientation="portrait" r:id="rId4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>
    <tabColor rgb="FF663300"/>
  </sheetPr>
  <dimension ref="B1:L46"/>
  <sheetViews>
    <sheetView workbookViewId="0"/>
  </sheetViews>
  <sheetFormatPr baseColWidth="10" defaultRowHeight="12.75"/>
  <cols>
    <col min="1" max="1" width="2.7109375" style="71" customWidth="1"/>
    <col min="2" max="9" width="14.7109375" style="71" customWidth="1"/>
    <col min="10" max="10" width="26.7109375" style="71" customWidth="1"/>
    <col min="11" max="11" width="11.7109375" style="71" customWidth="1"/>
    <col min="12" max="12" width="2.7109375" style="72" customWidth="1"/>
    <col min="13" max="16384" width="11.42578125" style="71"/>
  </cols>
  <sheetData>
    <row r="1" spans="2:12" ht="15" customHeight="1" thickBot="1"/>
    <row r="2" spans="2:12" s="74" customFormat="1" ht="33" customHeight="1" thickBot="1">
      <c r="B2" s="1360" t="s">
        <v>510</v>
      </c>
      <c r="C2" s="1361"/>
      <c r="D2" s="1361"/>
      <c r="E2" s="1361"/>
      <c r="F2" s="1361"/>
      <c r="G2" s="1361"/>
      <c r="H2" s="1361"/>
      <c r="I2" s="1361"/>
      <c r="J2" s="1361"/>
      <c r="K2" s="1362"/>
      <c r="L2" s="73"/>
    </row>
    <row r="3" spans="2:12" ht="48" customHeight="1">
      <c r="B3" s="1012"/>
      <c r="C3" s="1013"/>
      <c r="D3" s="1013"/>
      <c r="E3" s="1013"/>
      <c r="F3" s="1013"/>
      <c r="G3" s="1013"/>
      <c r="H3" s="1013"/>
      <c r="I3" s="1018"/>
      <c r="J3" s="1014" t="s">
        <v>72</v>
      </c>
      <c r="K3" s="972" t="s">
        <v>294</v>
      </c>
    </row>
    <row r="4" spans="2:12" ht="15" customHeight="1">
      <c r="B4" s="1007"/>
      <c r="C4" s="177"/>
      <c r="D4" s="177"/>
      <c r="E4" s="177"/>
      <c r="F4" s="177"/>
      <c r="G4" s="177"/>
      <c r="H4" s="177"/>
      <c r="I4" s="1019"/>
      <c r="J4" s="1015" t="s">
        <v>2</v>
      </c>
      <c r="K4" s="970">
        <v>100</v>
      </c>
      <c r="L4" s="76"/>
    </row>
    <row r="5" spans="2:12" ht="15" customHeight="1">
      <c r="B5" s="1007"/>
      <c r="C5" s="177"/>
      <c r="D5" s="177"/>
      <c r="E5" s="177"/>
      <c r="F5" s="177"/>
      <c r="G5" s="177"/>
      <c r="H5" s="177"/>
      <c r="I5" s="1019"/>
      <c r="J5" s="1016" t="s">
        <v>18</v>
      </c>
      <c r="K5" s="971">
        <v>100</v>
      </c>
      <c r="L5" s="76"/>
    </row>
    <row r="6" spans="2:12" ht="15" customHeight="1">
      <c r="B6" s="1007"/>
      <c r="C6" s="177"/>
      <c r="D6" s="177"/>
      <c r="E6" s="177"/>
      <c r="F6" s="177"/>
      <c r="G6" s="177"/>
      <c r="H6" s="177"/>
      <c r="I6" s="1019"/>
      <c r="J6" s="1015" t="s">
        <v>3</v>
      </c>
      <c r="K6" s="970">
        <v>92.98164738974819</v>
      </c>
      <c r="L6" s="76"/>
    </row>
    <row r="7" spans="2:12" ht="15" customHeight="1">
      <c r="B7" s="1007"/>
      <c r="C7" s="177"/>
      <c r="D7" s="177"/>
      <c r="E7" s="177"/>
      <c r="F7" s="177"/>
      <c r="G7" s="177"/>
      <c r="H7" s="177"/>
      <c r="I7" s="1019"/>
      <c r="J7" s="1016" t="s">
        <v>17</v>
      </c>
      <c r="K7" s="969">
        <v>90.746369712225388</v>
      </c>
      <c r="L7" s="76"/>
    </row>
    <row r="8" spans="2:12" ht="15" customHeight="1">
      <c r="B8" s="1007"/>
      <c r="C8" s="177"/>
      <c r="D8" s="177"/>
      <c r="E8" s="177"/>
      <c r="F8" s="177"/>
      <c r="G8" s="177"/>
      <c r="H8" s="177"/>
      <c r="I8" s="1019"/>
      <c r="J8" s="1015" t="s">
        <v>24</v>
      </c>
      <c r="K8" s="970">
        <v>85.572794036685877</v>
      </c>
      <c r="L8" s="76"/>
    </row>
    <row r="9" spans="2:12" ht="15" customHeight="1">
      <c r="B9" s="1007"/>
      <c r="C9" s="177"/>
      <c r="D9" s="177"/>
      <c r="E9" s="177"/>
      <c r="F9" s="177"/>
      <c r="G9" s="177"/>
      <c r="H9" s="177"/>
      <c r="I9" s="1019"/>
      <c r="J9" s="1016" t="s">
        <v>8</v>
      </c>
      <c r="K9" s="969">
        <v>77.982772905795045</v>
      </c>
      <c r="L9" s="76"/>
    </row>
    <row r="10" spans="2:12" ht="15" customHeight="1">
      <c r="B10" s="1007"/>
      <c r="C10" s="177"/>
      <c r="D10" s="177"/>
      <c r="E10" s="177"/>
      <c r="F10" s="177"/>
      <c r="G10" s="177"/>
      <c r="H10" s="177"/>
      <c r="I10" s="1019"/>
      <c r="J10" s="1015" t="s">
        <v>22</v>
      </c>
      <c r="K10" s="970">
        <v>77.291125553915592</v>
      </c>
      <c r="L10" s="76"/>
    </row>
    <row r="11" spans="2:12" ht="15" customHeight="1">
      <c r="B11" s="1007"/>
      <c r="C11" s="177"/>
      <c r="D11" s="177"/>
      <c r="E11" s="177"/>
      <c r="F11" s="177"/>
      <c r="G11" s="177"/>
      <c r="H11" s="177"/>
      <c r="I11" s="1019"/>
      <c r="J11" s="1016" t="s">
        <v>12</v>
      </c>
      <c r="K11" s="969">
        <v>75.045761947528717</v>
      </c>
      <c r="L11" s="76"/>
    </row>
    <row r="12" spans="2:12" ht="15" customHeight="1">
      <c r="B12" s="1007"/>
      <c r="C12" s="177"/>
      <c r="D12" s="177"/>
      <c r="E12" s="177"/>
      <c r="F12" s="177"/>
      <c r="G12" s="177"/>
      <c r="H12" s="177"/>
      <c r="I12" s="1019"/>
      <c r="J12" s="1015" t="s">
        <v>10</v>
      </c>
      <c r="K12" s="970">
        <v>73.200019522254166</v>
      </c>
      <c r="L12" s="76"/>
    </row>
    <row r="13" spans="2:12" ht="15" customHeight="1">
      <c r="B13" s="1007"/>
      <c r="C13" s="177"/>
      <c r="D13" s="177"/>
      <c r="E13" s="177"/>
      <c r="F13" s="177"/>
      <c r="G13" s="177"/>
      <c r="H13" s="177"/>
      <c r="I13" s="1019"/>
      <c r="J13" s="1016" t="s">
        <v>4</v>
      </c>
      <c r="K13" s="969">
        <v>70.798121011472787</v>
      </c>
      <c r="L13" s="76"/>
    </row>
    <row r="14" spans="2:12" ht="15" customHeight="1">
      <c r="B14" s="1007"/>
      <c r="C14" s="177"/>
      <c r="D14" s="177"/>
      <c r="E14" s="177"/>
      <c r="F14" s="177"/>
      <c r="G14" s="177"/>
      <c r="H14" s="177"/>
      <c r="I14" s="1019"/>
      <c r="J14" s="1015" t="s">
        <v>20</v>
      </c>
      <c r="K14" s="970">
        <v>61.586614086085611</v>
      </c>
      <c r="L14" s="76"/>
    </row>
    <row r="15" spans="2:12" ht="15" customHeight="1">
      <c r="B15" s="1007"/>
      <c r="C15" s="177"/>
      <c r="D15" s="177"/>
      <c r="E15" s="177"/>
      <c r="F15" s="177"/>
      <c r="G15" s="177"/>
      <c r="H15" s="177"/>
      <c r="I15" s="1019"/>
      <c r="J15" s="1016" t="s">
        <v>21</v>
      </c>
      <c r="K15" s="969">
        <v>60.471766008932079</v>
      </c>
      <c r="L15" s="76"/>
    </row>
    <row r="16" spans="2:12" ht="15" customHeight="1">
      <c r="B16" s="1007"/>
      <c r="C16" s="177"/>
      <c r="D16" s="177"/>
      <c r="E16" s="177"/>
      <c r="F16" s="177"/>
      <c r="G16" s="177"/>
      <c r="H16" s="177"/>
      <c r="I16" s="1019"/>
      <c r="J16" s="1015" t="s">
        <v>11</v>
      </c>
      <c r="K16" s="970">
        <v>54.650848153876666</v>
      </c>
      <c r="L16" s="76"/>
    </row>
    <row r="17" spans="2:12" ht="15" customHeight="1">
      <c r="B17" s="1007"/>
      <c r="C17" s="177"/>
      <c r="D17" s="177"/>
      <c r="E17" s="177"/>
      <c r="F17" s="177"/>
      <c r="G17" s="177"/>
      <c r="H17" s="177"/>
      <c r="I17" s="1019"/>
      <c r="J17" s="1016" t="s">
        <v>6</v>
      </c>
      <c r="K17" s="969">
        <v>53.305098642829329</v>
      </c>
      <c r="L17" s="76"/>
    </row>
    <row r="18" spans="2:12" ht="15" customHeight="1">
      <c r="B18" s="1007"/>
      <c r="C18" s="177"/>
      <c r="D18" s="177"/>
      <c r="E18" s="177"/>
      <c r="F18" s="177"/>
      <c r="G18" s="177"/>
      <c r="H18" s="177"/>
      <c r="I18" s="1019"/>
      <c r="J18" s="1015" t="s">
        <v>25</v>
      </c>
      <c r="K18" s="970">
        <v>51.253960642471341</v>
      </c>
      <c r="L18" s="76"/>
    </row>
    <row r="19" spans="2:12" ht="15" customHeight="1">
      <c r="B19" s="1007"/>
      <c r="C19" s="177"/>
      <c r="D19" s="177"/>
      <c r="E19" s="177"/>
      <c r="F19" s="177"/>
      <c r="G19" s="177"/>
      <c r="H19" s="177"/>
      <c r="I19" s="1019"/>
      <c r="J19" s="1016" t="s">
        <v>29</v>
      </c>
      <c r="K19" s="969">
        <v>49.046332408446311</v>
      </c>
      <c r="L19" s="76"/>
    </row>
    <row r="20" spans="2:12" ht="15" customHeight="1">
      <c r="B20" s="1007"/>
      <c r="C20" s="177"/>
      <c r="D20" s="177"/>
      <c r="E20" s="177"/>
      <c r="F20" s="177"/>
      <c r="G20" s="177"/>
      <c r="H20" s="177"/>
      <c r="I20" s="1019"/>
      <c r="J20" s="1015" t="s">
        <v>67</v>
      </c>
      <c r="K20" s="970">
        <v>48.217774609453052</v>
      </c>
      <c r="L20" s="76"/>
    </row>
    <row r="21" spans="2:12" ht="15" customHeight="1">
      <c r="B21" s="1007"/>
      <c r="C21" s="177"/>
      <c r="D21" s="177"/>
      <c r="E21" s="177"/>
      <c r="F21" s="177"/>
      <c r="G21" s="177"/>
      <c r="H21" s="177"/>
      <c r="I21" s="1019"/>
      <c r="J21" s="1016" t="s">
        <v>14</v>
      </c>
      <c r="K21" s="969">
        <v>47.314962465237642</v>
      </c>
      <c r="L21" s="76"/>
    </row>
    <row r="22" spans="2:12" ht="15" customHeight="1">
      <c r="B22" s="1007"/>
      <c r="C22" s="177"/>
      <c r="D22" s="177"/>
      <c r="E22" s="177"/>
      <c r="F22" s="177"/>
      <c r="G22" s="177"/>
      <c r="H22" s="177"/>
      <c r="I22" s="1019"/>
      <c r="J22" s="1015" t="s">
        <v>69</v>
      </c>
      <c r="K22" s="970">
        <v>46.887567177888286</v>
      </c>
      <c r="L22" s="76"/>
    </row>
    <row r="23" spans="2:12" ht="15" customHeight="1">
      <c r="B23" s="1007"/>
      <c r="C23" s="1008"/>
      <c r="D23" s="177"/>
      <c r="E23" s="177"/>
      <c r="F23" s="177"/>
      <c r="G23" s="177"/>
      <c r="H23" s="177"/>
      <c r="I23" s="1019"/>
      <c r="J23" s="1016" t="s">
        <v>26</v>
      </c>
      <c r="K23" s="969">
        <v>41.308830532665603</v>
      </c>
      <c r="L23" s="76"/>
    </row>
    <row r="24" spans="2:12" ht="15" customHeight="1">
      <c r="B24" s="1007"/>
      <c r="C24" s="177"/>
      <c r="D24" s="177"/>
      <c r="E24" s="177"/>
      <c r="F24" s="177"/>
      <c r="G24" s="177"/>
      <c r="H24" s="177"/>
      <c r="I24" s="1019"/>
      <c r="J24" s="1015" t="s">
        <v>19</v>
      </c>
      <c r="K24" s="970">
        <v>39.767191207011912</v>
      </c>
      <c r="L24" s="76"/>
    </row>
    <row r="25" spans="2:12" ht="15" customHeight="1">
      <c r="B25" s="1007"/>
      <c r="C25" s="177"/>
      <c r="D25" s="177"/>
      <c r="E25" s="177"/>
      <c r="F25" s="177"/>
      <c r="G25" s="177"/>
      <c r="H25" s="177"/>
      <c r="I25" s="1019"/>
      <c r="J25" s="1016" t="s">
        <v>147</v>
      </c>
      <c r="K25" s="969">
        <v>39.013467812427251</v>
      </c>
      <c r="L25" s="76"/>
    </row>
    <row r="26" spans="2:12" ht="15" customHeight="1">
      <c r="B26" s="1007"/>
      <c r="C26" s="177"/>
      <c r="D26" s="177"/>
      <c r="E26" s="177"/>
      <c r="F26" s="177"/>
      <c r="G26" s="177"/>
      <c r="H26" s="177"/>
      <c r="I26" s="1019"/>
      <c r="J26" s="1015" t="s">
        <v>68</v>
      </c>
      <c r="K26" s="970">
        <v>30.353106337378648</v>
      </c>
      <c r="L26" s="76"/>
    </row>
    <row r="27" spans="2:12" ht="15" customHeight="1">
      <c r="B27" s="1007"/>
      <c r="C27" s="177"/>
      <c r="D27" s="177"/>
      <c r="E27" s="177"/>
      <c r="F27" s="177"/>
      <c r="G27" s="177"/>
      <c r="H27" s="177"/>
      <c r="I27" s="1019"/>
      <c r="J27" s="1016" t="s">
        <v>15</v>
      </c>
      <c r="K27" s="969">
        <v>29.913366004789392</v>
      </c>
      <c r="L27" s="76"/>
    </row>
    <row r="28" spans="2:12" ht="15" customHeight="1">
      <c r="B28" s="1007"/>
      <c r="C28" s="177"/>
      <c r="D28" s="177"/>
      <c r="E28" s="177"/>
      <c r="F28" s="177"/>
      <c r="G28" s="177"/>
      <c r="H28" s="177"/>
      <c r="I28" s="1019"/>
      <c r="J28" s="1015" t="s">
        <v>16</v>
      </c>
      <c r="K28" s="970">
        <v>27.532059302323887</v>
      </c>
      <c r="L28" s="76"/>
    </row>
    <row r="29" spans="2:12" ht="15" customHeight="1">
      <c r="B29" s="1007"/>
      <c r="C29" s="177"/>
      <c r="D29" s="177"/>
      <c r="E29" s="177"/>
      <c r="F29" s="177"/>
      <c r="G29" s="177"/>
      <c r="H29" s="177"/>
      <c r="I29" s="1019"/>
      <c r="J29" s="1016" t="s">
        <v>28</v>
      </c>
      <c r="K29" s="969">
        <v>25.474840913579559</v>
      </c>
      <c r="L29" s="76"/>
    </row>
    <row r="30" spans="2:12" ht="15" customHeight="1">
      <c r="B30" s="1007"/>
      <c r="C30" s="1008"/>
      <c r="D30" s="177"/>
      <c r="E30" s="177"/>
      <c r="F30" s="177"/>
      <c r="G30" s="177"/>
      <c r="H30" s="177"/>
      <c r="I30" s="1019"/>
      <c r="J30" s="1015" t="s">
        <v>7</v>
      </c>
      <c r="K30" s="970">
        <v>23.125812392323162</v>
      </c>
      <c r="L30" s="76"/>
    </row>
    <row r="31" spans="2:12" ht="15" customHeight="1">
      <c r="B31" s="1007"/>
      <c r="C31" s="177"/>
      <c r="D31" s="177"/>
      <c r="E31" s="177"/>
      <c r="F31" s="177"/>
      <c r="G31" s="177"/>
      <c r="H31" s="177"/>
      <c r="I31" s="1019"/>
      <c r="J31" s="1016" t="s">
        <v>23</v>
      </c>
      <c r="K31" s="969">
        <v>21.471747643568545</v>
      </c>
      <c r="L31" s="76"/>
    </row>
    <row r="32" spans="2:12" ht="15" customHeight="1">
      <c r="B32" s="1007"/>
      <c r="C32" s="177"/>
      <c r="D32" s="177"/>
      <c r="E32" s="177"/>
      <c r="F32" s="177"/>
      <c r="G32" s="177"/>
      <c r="H32" s="177"/>
      <c r="I32" s="1019"/>
      <c r="J32" s="1015" t="s">
        <v>9</v>
      </c>
      <c r="K32" s="970">
        <v>14.020799691227293</v>
      </c>
      <c r="L32" s="76"/>
    </row>
    <row r="33" spans="2:12" ht="15" customHeight="1">
      <c r="B33" s="1007"/>
      <c r="C33" s="1009"/>
      <c r="D33" s="177"/>
      <c r="E33" s="177"/>
      <c r="F33" s="177"/>
      <c r="G33" s="177"/>
      <c r="H33" s="177"/>
      <c r="I33" s="1019"/>
      <c r="J33" s="1016" t="s">
        <v>13</v>
      </c>
      <c r="K33" s="969">
        <v>7.8997753407554772</v>
      </c>
      <c r="L33" s="76"/>
    </row>
    <row r="34" spans="2:12" ht="15" customHeight="1">
      <c r="B34" s="1007"/>
      <c r="C34" s="177"/>
      <c r="D34" s="177"/>
      <c r="E34" s="177"/>
      <c r="F34" s="177"/>
      <c r="G34" s="177"/>
      <c r="H34" s="177"/>
      <c r="I34" s="1019"/>
      <c r="J34" s="1015" t="s">
        <v>5</v>
      </c>
      <c r="K34" s="970">
        <v>6.828058470955062</v>
      </c>
      <c r="L34" s="76"/>
    </row>
    <row r="35" spans="2:12" ht="15" customHeight="1">
      <c r="B35" s="1007"/>
      <c r="C35" s="177"/>
      <c r="D35" s="177"/>
      <c r="E35" s="177"/>
      <c r="F35" s="177"/>
      <c r="G35" s="177"/>
      <c r="H35" s="177"/>
      <c r="I35" s="1019"/>
      <c r="J35" s="1016" t="s">
        <v>27</v>
      </c>
      <c r="K35" s="969">
        <v>2.6693808851887368</v>
      </c>
      <c r="L35" s="76"/>
    </row>
    <row r="36" spans="2:12" ht="15.75" customHeight="1" thickBot="1">
      <c r="B36" s="1010"/>
      <c r="C36" s="1011"/>
      <c r="D36" s="1011"/>
      <c r="E36" s="1011"/>
      <c r="F36" s="1011"/>
      <c r="G36" s="1011"/>
      <c r="H36" s="1011"/>
      <c r="I36" s="1020"/>
      <c r="J36" s="1017" t="s">
        <v>43</v>
      </c>
      <c r="K36" s="968" t="e">
        <v>#REF!</v>
      </c>
      <c r="L36" s="79"/>
    </row>
    <row r="37" spans="2:12" ht="21" customHeight="1">
      <c r="B37" s="1185" t="s">
        <v>420</v>
      </c>
      <c r="C37" s="1185"/>
      <c r="D37" s="1185"/>
      <c r="E37" s="1185"/>
      <c r="F37" s="1185"/>
      <c r="G37" s="1185"/>
      <c r="H37" s="1185"/>
      <c r="I37" s="1185"/>
      <c r="J37" s="1185"/>
      <c r="K37" s="1185"/>
    </row>
    <row r="39" spans="2:12">
      <c r="C39" s="78"/>
    </row>
    <row r="46" spans="2:12">
      <c r="C46" s="1233"/>
      <c r="D46" s="1233"/>
      <c r="E46" s="1233"/>
      <c r="F46" s="1233"/>
      <c r="G46" s="1233"/>
      <c r="H46" s="1233"/>
      <c r="I46" s="1233"/>
    </row>
  </sheetData>
  <sheetProtection password="CF4C" sheet="1" objects="1" scenarios="1"/>
  <mergeCells count="3">
    <mergeCell ref="B2:K2"/>
    <mergeCell ref="B37:K37"/>
    <mergeCell ref="C46:I46"/>
  </mergeCells>
  <conditionalFormatting sqref="K4">
    <cfRule type="cellIs" dxfId="81" priority="6" operator="equal">
      <formula>100</formula>
    </cfRule>
  </conditionalFormatting>
  <conditionalFormatting sqref="K6">
    <cfRule type="cellIs" dxfId="80" priority="5" operator="equal">
      <formula>100</formula>
    </cfRule>
  </conditionalFormatting>
  <conditionalFormatting sqref="K8 K10 K12 K14 K16 K18 K20 K22 K24 K26 K28 K30 K32 K34">
    <cfRule type="cellIs" dxfId="79" priority="4" operator="equal">
      <formula>100</formula>
    </cfRule>
  </conditionalFormatting>
  <printOptions horizontalCentered="1"/>
  <pageMargins left="0.19685039370078741" right="0.19685039370078741" top="0.59055118110236227" bottom="0.39370078740157483" header="0.19685039370078741" footer="0.19685039370078741"/>
  <pageSetup paperSize="124" scale="80" orientation="landscape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 enableFormatConditionsCalculation="0">
    <tabColor rgb="FF663300"/>
    <pageSetUpPr autoPageBreaks="0"/>
  </sheetPr>
  <dimension ref="A1:W44"/>
  <sheetViews>
    <sheetView workbookViewId="0"/>
  </sheetViews>
  <sheetFormatPr baseColWidth="10" defaultRowHeight="12.75"/>
  <cols>
    <col min="1" max="1" width="2.7109375" style="4" customWidth="1"/>
    <col min="2" max="2" width="24.7109375" style="4" customWidth="1"/>
    <col min="3" max="3" width="11" style="4" bestFit="1" customWidth="1"/>
    <col min="4" max="4" width="7.5703125" style="4" bestFit="1" customWidth="1"/>
    <col min="5" max="5" width="11" style="4" bestFit="1" customWidth="1"/>
    <col min="6" max="6" width="7.5703125" style="4" bestFit="1" customWidth="1"/>
    <col min="7" max="7" width="11" style="4" bestFit="1" customWidth="1"/>
    <col min="8" max="8" width="7.5703125" style="4" bestFit="1" customWidth="1"/>
    <col min="9" max="9" width="11" style="4" bestFit="1" customWidth="1"/>
    <col min="10" max="10" width="7.5703125" style="4" bestFit="1" customWidth="1"/>
    <col min="11" max="11" width="11" style="4" bestFit="1" customWidth="1"/>
    <col min="12" max="12" width="7.5703125" style="4" bestFit="1" customWidth="1"/>
    <col min="13" max="13" width="11" style="4" bestFit="1" customWidth="1"/>
    <col min="14" max="14" width="7.5703125" style="4" bestFit="1" customWidth="1"/>
    <col min="15" max="15" width="11" style="4" bestFit="1" customWidth="1"/>
    <col min="16" max="16" width="8.7109375" style="4" bestFit="1" customWidth="1"/>
    <col min="17" max="17" width="11" style="4" bestFit="1" customWidth="1"/>
    <col min="18" max="18" width="7.5703125" style="4" bestFit="1" customWidth="1"/>
    <col min="19" max="19" width="11" style="4" bestFit="1" customWidth="1"/>
    <col min="20" max="20" width="7.5703125" style="4" customWidth="1"/>
    <col min="21" max="21" width="11" style="4" bestFit="1" customWidth="1"/>
    <col min="22" max="22" width="7.5703125" style="4" customWidth="1"/>
    <col min="23" max="23" width="2.7109375" style="4" customWidth="1"/>
    <col min="24" max="16384" width="11.42578125" style="4"/>
  </cols>
  <sheetData>
    <row r="1" spans="1:23" s="6" customFormat="1" ht="18" thickBot="1">
      <c r="A1" s="300"/>
      <c r="B1" s="298"/>
      <c r="C1" s="299"/>
      <c r="D1" s="299"/>
      <c r="E1" s="299"/>
      <c r="F1" s="300"/>
      <c r="G1" s="299"/>
      <c r="H1" s="300"/>
      <c r="I1" s="300"/>
      <c r="J1" s="300"/>
      <c r="K1" s="300"/>
      <c r="L1" s="300"/>
      <c r="M1" s="300"/>
      <c r="N1" s="300"/>
      <c r="O1" s="300"/>
      <c r="P1" s="300"/>
      <c r="Q1" s="300"/>
      <c r="R1" s="300"/>
      <c r="S1" s="300"/>
      <c r="T1" s="300"/>
      <c r="U1" s="300"/>
      <c r="V1" s="300"/>
      <c r="W1" s="300"/>
    </row>
    <row r="2" spans="1:23" ht="33" customHeight="1" thickBot="1">
      <c r="A2" s="302"/>
      <c r="B2" s="1363" t="s">
        <v>404</v>
      </c>
      <c r="C2" s="1364"/>
      <c r="D2" s="1364"/>
      <c r="E2" s="1364"/>
      <c r="F2" s="1364"/>
      <c r="G2" s="1364"/>
      <c r="H2" s="1364"/>
      <c r="I2" s="1364"/>
      <c r="J2" s="1364"/>
      <c r="K2" s="1364"/>
      <c r="L2" s="1364"/>
      <c r="M2" s="1364"/>
      <c r="N2" s="1364"/>
      <c r="O2" s="1364"/>
      <c r="P2" s="1364"/>
      <c r="Q2" s="1364"/>
      <c r="R2" s="1364"/>
      <c r="S2" s="1364"/>
      <c r="T2" s="1364"/>
      <c r="U2" s="1364"/>
      <c r="V2" s="1365"/>
      <c r="W2" s="302"/>
    </row>
    <row r="3" spans="1:23" ht="18" hidden="1" customHeight="1" thickBot="1">
      <c r="A3" s="302"/>
      <c r="B3" s="1366" t="s">
        <v>397</v>
      </c>
      <c r="C3" s="1367"/>
      <c r="D3" s="1367"/>
      <c r="E3" s="1367"/>
      <c r="F3" s="1367"/>
      <c r="G3" s="1367"/>
      <c r="H3" s="1367"/>
      <c r="I3" s="1367"/>
      <c r="J3" s="1367"/>
      <c r="K3" s="1367"/>
      <c r="L3" s="1367"/>
      <c r="M3" s="1367"/>
      <c r="N3" s="1367"/>
      <c r="O3" s="1367"/>
      <c r="P3" s="1367"/>
      <c r="Q3" s="1367"/>
      <c r="R3" s="1367"/>
      <c r="S3" s="1367"/>
      <c r="T3" s="1367"/>
      <c r="U3" s="1367"/>
      <c r="V3" s="1368"/>
      <c r="W3" s="302"/>
    </row>
    <row r="4" spans="1:23" ht="15" customHeight="1" thickBot="1">
      <c r="A4" s="302"/>
      <c r="B4" s="1370" t="s">
        <v>72</v>
      </c>
      <c r="C4" s="1352">
        <v>2003</v>
      </c>
      <c r="D4" s="1354"/>
      <c r="E4" s="1352">
        <v>2004</v>
      </c>
      <c r="F4" s="1354"/>
      <c r="G4" s="1352">
        <v>2005</v>
      </c>
      <c r="H4" s="1354"/>
      <c r="I4" s="1352">
        <v>2006</v>
      </c>
      <c r="J4" s="1354"/>
      <c r="K4" s="1352">
        <v>2007</v>
      </c>
      <c r="L4" s="1354"/>
      <c r="M4" s="1352">
        <v>2008</v>
      </c>
      <c r="N4" s="1354"/>
      <c r="O4" s="1352">
        <v>2009</v>
      </c>
      <c r="P4" s="1354"/>
      <c r="Q4" s="1352">
        <v>2010</v>
      </c>
      <c r="R4" s="1354"/>
      <c r="S4" s="1352">
        <v>2011</v>
      </c>
      <c r="T4" s="1354"/>
      <c r="U4" s="1352">
        <v>2012</v>
      </c>
      <c r="V4" s="1354"/>
      <c r="W4" s="302"/>
    </row>
    <row r="5" spans="1:23" ht="15" customHeight="1" thickBot="1">
      <c r="A5" s="302"/>
      <c r="B5" s="1370"/>
      <c r="C5" s="496" t="s">
        <v>164</v>
      </c>
      <c r="D5" s="496" t="s">
        <v>32</v>
      </c>
      <c r="E5" s="496" t="s">
        <v>164</v>
      </c>
      <c r="F5" s="496" t="s">
        <v>32</v>
      </c>
      <c r="G5" s="496" t="s">
        <v>164</v>
      </c>
      <c r="H5" s="496" t="s">
        <v>32</v>
      </c>
      <c r="I5" s="496" t="s">
        <v>164</v>
      </c>
      <c r="J5" s="496" t="s">
        <v>32</v>
      </c>
      <c r="K5" s="496" t="s">
        <v>164</v>
      </c>
      <c r="L5" s="496" t="s">
        <v>32</v>
      </c>
      <c r="M5" s="496" t="s">
        <v>164</v>
      </c>
      <c r="N5" s="496" t="s">
        <v>32</v>
      </c>
      <c r="O5" s="496" t="s">
        <v>164</v>
      </c>
      <c r="P5" s="496" t="s">
        <v>32</v>
      </c>
      <c r="Q5" s="496" t="s">
        <v>164</v>
      </c>
      <c r="R5" s="496" t="s">
        <v>32</v>
      </c>
      <c r="S5" s="496" t="s">
        <v>164</v>
      </c>
      <c r="T5" s="496" t="s">
        <v>32</v>
      </c>
      <c r="U5" s="496" t="s">
        <v>164</v>
      </c>
      <c r="V5" s="496" t="s">
        <v>32</v>
      </c>
      <c r="W5" s="302"/>
    </row>
    <row r="6" spans="1:23" ht="15" customHeight="1" thickBot="1">
      <c r="A6" s="302"/>
      <c r="B6" s="469" t="s">
        <v>2</v>
      </c>
      <c r="C6" s="706">
        <v>2250.1999999999998</v>
      </c>
      <c r="D6" s="1021">
        <v>76.7</v>
      </c>
      <c r="E6" s="706">
        <v>2458.8000000000002</v>
      </c>
      <c r="F6" s="1021">
        <v>82.6</v>
      </c>
      <c r="G6" s="706">
        <v>2901.33</v>
      </c>
      <c r="H6" s="1021">
        <v>95.71115065962114</v>
      </c>
      <c r="I6" s="706">
        <v>3288.33</v>
      </c>
      <c r="J6" s="1021">
        <v>100</v>
      </c>
      <c r="K6" s="706">
        <v>3032.67</v>
      </c>
      <c r="L6" s="1021">
        <v>100</v>
      </c>
      <c r="M6" s="706">
        <v>3470.12</v>
      </c>
      <c r="N6" s="1021">
        <v>100</v>
      </c>
      <c r="O6" s="706">
        <v>3354.22</v>
      </c>
      <c r="P6" s="1021">
        <v>100</v>
      </c>
      <c r="Q6" s="706">
        <v>2931.22</v>
      </c>
      <c r="R6" s="1021">
        <v>100</v>
      </c>
      <c r="S6" s="706">
        <v>3351.7299999999996</v>
      </c>
      <c r="T6" s="1021">
        <v>100</v>
      </c>
      <c r="U6" s="706">
        <v>3351.7299999999996</v>
      </c>
      <c r="V6" s="1021">
        <v>100</v>
      </c>
      <c r="W6" s="302"/>
    </row>
    <row r="7" spans="1:23" ht="15" customHeight="1" thickBot="1">
      <c r="A7" s="302"/>
      <c r="B7" s="483" t="s">
        <v>3</v>
      </c>
      <c r="C7" s="707">
        <v>3864.55</v>
      </c>
      <c r="D7" s="1022">
        <v>71.7</v>
      </c>
      <c r="E7" s="707">
        <v>4059.5</v>
      </c>
      <c r="F7" s="1022">
        <v>70.7</v>
      </c>
      <c r="G7" s="707">
        <v>3960.9</v>
      </c>
      <c r="H7" s="1022">
        <v>68.673708186080276</v>
      </c>
      <c r="I7" s="707">
        <v>4442.1000000000004</v>
      </c>
      <c r="J7" s="1022">
        <v>83.044972995619304</v>
      </c>
      <c r="K7" s="707">
        <v>4930.79</v>
      </c>
      <c r="L7" s="1022">
        <v>96.949401297027165</v>
      </c>
      <c r="M7" s="707">
        <v>5262.1</v>
      </c>
      <c r="N7" s="1022">
        <v>92.557349546930553</v>
      </c>
      <c r="O7" s="707">
        <v>5620.03</v>
      </c>
      <c r="P7" s="1022">
        <v>106.69980848815609</v>
      </c>
      <c r="Q7" s="707">
        <v>6697.56</v>
      </c>
      <c r="R7" s="1022">
        <v>100</v>
      </c>
      <c r="S7" s="707">
        <v>5732.9</v>
      </c>
      <c r="T7" s="1022">
        <v>99.69280698830471</v>
      </c>
      <c r="U7" s="707">
        <v>5222</v>
      </c>
      <c r="V7" s="1022">
        <v>92.98164738974819</v>
      </c>
      <c r="W7" s="302"/>
    </row>
    <row r="8" spans="1:23" ht="15" customHeight="1" thickBot="1">
      <c r="A8" s="302"/>
      <c r="B8" s="469" t="s">
        <v>4</v>
      </c>
      <c r="C8" s="706">
        <v>796.5</v>
      </c>
      <c r="D8" s="1021">
        <v>47.4</v>
      </c>
      <c r="E8" s="706">
        <v>780.5</v>
      </c>
      <c r="F8" s="1021">
        <v>46.4</v>
      </c>
      <c r="G8" s="706">
        <v>847.5</v>
      </c>
      <c r="H8" s="1021">
        <v>60.127711457854303</v>
      </c>
      <c r="I8" s="706">
        <v>823.5</v>
      </c>
      <c r="J8" s="1021">
        <v>48.177169619454027</v>
      </c>
      <c r="K8" s="706">
        <v>837.5</v>
      </c>
      <c r="L8" s="1021">
        <v>47.871773792069618</v>
      </c>
      <c r="M8" s="706">
        <v>844.8</v>
      </c>
      <c r="N8" s="1021">
        <v>44.92117954580641</v>
      </c>
      <c r="O8" s="706">
        <v>1062.77</v>
      </c>
      <c r="P8" s="1021">
        <v>58.935894259322154</v>
      </c>
      <c r="Q8" s="706">
        <v>1062.77</v>
      </c>
      <c r="R8" s="1021">
        <v>56.720588198152299</v>
      </c>
      <c r="S8" s="706">
        <v>1062.77</v>
      </c>
      <c r="T8" s="1021">
        <v>60.906756514150516</v>
      </c>
      <c r="U8" s="706">
        <v>1172.77</v>
      </c>
      <c r="V8" s="1021">
        <v>70.798121011472787</v>
      </c>
      <c r="W8" s="302"/>
    </row>
    <row r="9" spans="1:23" ht="15" customHeight="1" thickBot="1">
      <c r="A9" s="302"/>
      <c r="B9" s="483" t="s">
        <v>5</v>
      </c>
      <c r="C9" s="707">
        <v>45.5</v>
      </c>
      <c r="D9" s="1022">
        <v>2.2999999999999998</v>
      </c>
      <c r="E9" s="707">
        <v>37</v>
      </c>
      <c r="F9" s="1022">
        <v>1.9</v>
      </c>
      <c r="G9" s="707">
        <v>48</v>
      </c>
      <c r="H9" s="1022">
        <v>61.571969187225527</v>
      </c>
      <c r="I9" s="707">
        <v>47.3</v>
      </c>
      <c r="J9" s="1022">
        <v>1.9009221682890813</v>
      </c>
      <c r="K9" s="707">
        <v>47.3</v>
      </c>
      <c r="L9" s="1022">
        <v>2.8845655225531477</v>
      </c>
      <c r="M9" s="707">
        <v>61.3</v>
      </c>
      <c r="N9" s="1022">
        <v>3.8494343428923896</v>
      </c>
      <c r="O9" s="707">
        <v>97.3</v>
      </c>
      <c r="P9" s="1022">
        <v>6.1081449256256457</v>
      </c>
      <c r="Q9" s="707">
        <v>99.8</v>
      </c>
      <c r="R9" s="1022">
        <v>5.6484534042907706</v>
      </c>
      <c r="S9" s="707">
        <v>147.30000000000001</v>
      </c>
      <c r="T9" s="1022">
        <v>7.8142753656566617</v>
      </c>
      <c r="U9" s="707">
        <v>147.30000000000001</v>
      </c>
      <c r="V9" s="1022">
        <v>6.828058470955062</v>
      </c>
      <c r="W9" s="302"/>
    </row>
    <row r="10" spans="1:23" ht="15" customHeight="1" thickBot="1">
      <c r="A10" s="302"/>
      <c r="B10" s="469" t="s">
        <v>7</v>
      </c>
      <c r="C10" s="706">
        <v>219</v>
      </c>
      <c r="D10" s="1021">
        <v>5.3</v>
      </c>
      <c r="E10" s="706">
        <v>851</v>
      </c>
      <c r="F10" s="1021">
        <v>20.5</v>
      </c>
      <c r="G10" s="706">
        <v>964.9</v>
      </c>
      <c r="H10" s="1021">
        <v>19.851459751011355</v>
      </c>
      <c r="I10" s="706">
        <v>953.2</v>
      </c>
      <c r="J10" s="1021">
        <v>17.728230980325421</v>
      </c>
      <c r="K10" s="706">
        <v>1181.93</v>
      </c>
      <c r="L10" s="1021">
        <v>23.76074689630936</v>
      </c>
      <c r="M10" s="706">
        <v>1356.1</v>
      </c>
      <c r="N10" s="1021">
        <v>47.180987049350527</v>
      </c>
      <c r="O10" s="706">
        <v>969.41</v>
      </c>
      <c r="P10" s="1021">
        <v>21.089280836596835</v>
      </c>
      <c r="Q10" s="706">
        <v>918.17</v>
      </c>
      <c r="R10" s="1021">
        <v>26.36358250630963</v>
      </c>
      <c r="S10" s="706">
        <v>855.96999999999991</v>
      </c>
      <c r="T10" s="1021">
        <v>21.54868113987634</v>
      </c>
      <c r="U10" s="706">
        <v>900.32999999999993</v>
      </c>
      <c r="V10" s="1021">
        <v>23.125812392323162</v>
      </c>
      <c r="W10" s="302"/>
    </row>
    <row r="11" spans="1:23" ht="15" customHeight="1" thickBot="1">
      <c r="A11" s="302"/>
      <c r="B11" s="483" t="s">
        <v>8</v>
      </c>
      <c r="C11" s="707">
        <v>3776.5</v>
      </c>
      <c r="D11" s="1022">
        <v>32.1</v>
      </c>
      <c r="E11" s="707">
        <v>3953.7</v>
      </c>
      <c r="F11" s="1022">
        <v>33.700000000000003</v>
      </c>
      <c r="G11" s="707">
        <v>6093.1</v>
      </c>
      <c r="H11" s="1022">
        <v>51.52754710173101</v>
      </c>
      <c r="I11" s="707">
        <v>6241.6</v>
      </c>
      <c r="J11" s="1022">
        <v>56.734589010666767</v>
      </c>
      <c r="K11" s="707">
        <v>6309.3</v>
      </c>
      <c r="L11" s="1022">
        <v>71.220073609719762</v>
      </c>
      <c r="M11" s="707">
        <v>5928.4000000000005</v>
      </c>
      <c r="N11" s="1022">
        <v>71.525453257352893</v>
      </c>
      <c r="O11" s="707">
        <v>5937.25</v>
      </c>
      <c r="P11" s="1022">
        <v>71.630663460656436</v>
      </c>
      <c r="Q11" s="707">
        <v>6433.8</v>
      </c>
      <c r="R11" s="1022">
        <v>74.109881657101923</v>
      </c>
      <c r="S11" s="707">
        <v>6459.2</v>
      </c>
      <c r="T11" s="1022">
        <v>74.182634062967864</v>
      </c>
      <c r="U11" s="707">
        <v>6548.9</v>
      </c>
      <c r="V11" s="1022">
        <v>77.982772905795045</v>
      </c>
      <c r="W11" s="302"/>
    </row>
    <row r="12" spans="1:23" ht="15" customHeight="1" thickBot="1">
      <c r="A12" s="302"/>
      <c r="B12" s="469" t="s">
        <v>67</v>
      </c>
      <c r="C12" s="706">
        <v>2510</v>
      </c>
      <c r="D12" s="1021">
        <v>38.700000000000003</v>
      </c>
      <c r="E12" s="706">
        <v>2435</v>
      </c>
      <c r="F12" s="1021">
        <v>37.200000000000003</v>
      </c>
      <c r="G12" s="706">
        <v>2562</v>
      </c>
      <c r="H12" s="1021">
        <v>37.570191291480029</v>
      </c>
      <c r="I12" s="706">
        <v>2753</v>
      </c>
      <c r="J12" s="1021">
        <v>42.906481637335027</v>
      </c>
      <c r="K12" s="706">
        <v>2966</v>
      </c>
      <c r="L12" s="1021">
        <v>43.2233883284702</v>
      </c>
      <c r="M12" s="706">
        <v>3866</v>
      </c>
      <c r="N12" s="1021">
        <v>51.321904711575343</v>
      </c>
      <c r="O12" s="706">
        <v>4026</v>
      </c>
      <c r="P12" s="1021">
        <v>49.810681366137729</v>
      </c>
      <c r="Q12" s="706">
        <v>4026</v>
      </c>
      <c r="R12" s="1021">
        <v>50.671721863903038</v>
      </c>
      <c r="S12" s="706">
        <v>3858</v>
      </c>
      <c r="T12" s="1021">
        <v>47.355427289300245</v>
      </c>
      <c r="U12" s="706">
        <v>3858</v>
      </c>
      <c r="V12" s="1021">
        <v>48.217774609453052</v>
      </c>
      <c r="W12" s="302"/>
    </row>
    <row r="13" spans="1:23" ht="15" customHeight="1" thickBot="1">
      <c r="A13" s="302"/>
      <c r="B13" s="483" t="s">
        <v>6</v>
      </c>
      <c r="C13" s="707">
        <v>454.7</v>
      </c>
      <c r="D13" s="1022">
        <v>20.8</v>
      </c>
      <c r="E13" s="707">
        <v>373.9</v>
      </c>
      <c r="F13" s="1022">
        <v>17</v>
      </c>
      <c r="G13" s="707">
        <v>375.7</v>
      </c>
      <c r="H13" s="1022">
        <v>16.84701105690824</v>
      </c>
      <c r="I13" s="707">
        <v>382.3</v>
      </c>
      <c r="J13" s="1022">
        <v>18.614275976239163</v>
      </c>
      <c r="K13" s="707">
        <v>945.5</v>
      </c>
      <c r="L13" s="1022">
        <v>36.669471550903801</v>
      </c>
      <c r="M13" s="707">
        <v>1001.8000000000001</v>
      </c>
      <c r="N13" s="1022">
        <v>37.805525969471368</v>
      </c>
      <c r="O13" s="707">
        <v>1145.9000000000001</v>
      </c>
      <c r="P13" s="1022">
        <v>43.906296828130806</v>
      </c>
      <c r="Q13" s="707">
        <v>1368.4</v>
      </c>
      <c r="R13" s="1022">
        <v>51.812849275496184</v>
      </c>
      <c r="S13" s="707">
        <v>1349.1</v>
      </c>
      <c r="T13" s="1022">
        <v>52.549401213747394</v>
      </c>
      <c r="U13" s="707">
        <v>1355.6999999999998</v>
      </c>
      <c r="V13" s="1022">
        <v>53.305098642829329</v>
      </c>
      <c r="W13" s="302"/>
    </row>
    <row r="14" spans="1:23" ht="15" customHeight="1" thickBot="1">
      <c r="A14" s="302"/>
      <c r="B14" s="469" t="s">
        <v>9</v>
      </c>
      <c r="C14" s="706">
        <v>3790</v>
      </c>
      <c r="D14" s="1021">
        <v>13.5</v>
      </c>
      <c r="E14" s="706">
        <v>3790</v>
      </c>
      <c r="F14" s="1021">
        <v>13.3</v>
      </c>
      <c r="G14" s="706">
        <v>3525</v>
      </c>
      <c r="H14" s="1021">
        <v>12.498114025278289</v>
      </c>
      <c r="I14" s="706">
        <v>3525</v>
      </c>
      <c r="J14" s="1021">
        <v>14.396117189539769</v>
      </c>
      <c r="K14" s="706">
        <v>2805.8</v>
      </c>
      <c r="L14" s="1021">
        <v>11.871007169266749</v>
      </c>
      <c r="M14" s="706">
        <v>3122.8</v>
      </c>
      <c r="N14" s="1021">
        <v>12.938917243898354</v>
      </c>
      <c r="O14" s="706">
        <v>3329.8</v>
      </c>
      <c r="P14" s="1021">
        <v>14.387843170065528</v>
      </c>
      <c r="Q14" s="706">
        <v>3329.8</v>
      </c>
      <c r="R14" s="1021">
        <v>15.052390441763905</v>
      </c>
      <c r="S14" s="706">
        <v>3329.8</v>
      </c>
      <c r="T14" s="1021">
        <v>15.052390441763905</v>
      </c>
      <c r="U14" s="706">
        <v>3062.8</v>
      </c>
      <c r="V14" s="1021">
        <v>14.020799691227293</v>
      </c>
      <c r="W14" s="302"/>
    </row>
    <row r="15" spans="1:23" ht="15" customHeight="1" thickBot="1">
      <c r="A15" s="302"/>
      <c r="B15" s="483" t="s">
        <v>10</v>
      </c>
      <c r="C15" s="707">
        <v>2410.9</v>
      </c>
      <c r="D15" s="1022">
        <v>50.7</v>
      </c>
      <c r="E15" s="707">
        <v>2433.7399999999998</v>
      </c>
      <c r="F15" s="1022">
        <v>54.3</v>
      </c>
      <c r="G15" s="707">
        <v>2438.5700000000002</v>
      </c>
      <c r="H15" s="1022">
        <v>59.732286050300942</v>
      </c>
      <c r="I15" s="707">
        <v>2552.9</v>
      </c>
      <c r="J15" s="1022">
        <v>56.383380733444575</v>
      </c>
      <c r="K15" s="707">
        <v>2576.5</v>
      </c>
      <c r="L15" s="1022">
        <v>53.599724955477946</v>
      </c>
      <c r="M15" s="707">
        <v>2671.3700000000003</v>
      </c>
      <c r="N15" s="1022">
        <v>58.888681862611001</v>
      </c>
      <c r="O15" s="707">
        <v>3208.06</v>
      </c>
      <c r="P15" s="1022">
        <v>67.733325255032625</v>
      </c>
      <c r="Q15" s="707">
        <v>3359.56</v>
      </c>
      <c r="R15" s="1022">
        <v>68.248899269368621</v>
      </c>
      <c r="S15" s="707">
        <v>3345.6600000000003</v>
      </c>
      <c r="T15" s="1022">
        <v>71.249273983581077</v>
      </c>
      <c r="U15" s="707">
        <v>3395.6600000000003</v>
      </c>
      <c r="V15" s="1022">
        <v>73.200019522254166</v>
      </c>
      <c r="W15" s="302"/>
    </row>
    <row r="16" spans="1:23" ht="15" customHeight="1" thickBot="1">
      <c r="A16" s="302"/>
      <c r="B16" s="469" t="s">
        <v>11</v>
      </c>
      <c r="C16" s="706">
        <v>2866</v>
      </c>
      <c r="D16" s="1021">
        <v>35</v>
      </c>
      <c r="E16" s="706">
        <v>2879</v>
      </c>
      <c r="F16" s="1021">
        <v>34.4</v>
      </c>
      <c r="G16" s="706">
        <v>3398</v>
      </c>
      <c r="H16" s="1021">
        <v>36.14834811907064</v>
      </c>
      <c r="I16" s="706">
        <v>3691.5</v>
      </c>
      <c r="J16" s="1021">
        <v>42.848437363976672</v>
      </c>
      <c r="K16" s="706">
        <v>4259.5</v>
      </c>
      <c r="L16" s="1021">
        <v>49.411542032706471</v>
      </c>
      <c r="M16" s="706">
        <v>4305.59</v>
      </c>
      <c r="N16" s="1021">
        <v>50.100453176722773</v>
      </c>
      <c r="O16" s="706">
        <v>4415.6099999999997</v>
      </c>
      <c r="P16" s="1021">
        <v>53.581658038642964</v>
      </c>
      <c r="Q16" s="706">
        <v>4443.6099999999997</v>
      </c>
      <c r="R16" s="1021">
        <v>53.197773255117923</v>
      </c>
      <c r="S16" s="706">
        <v>4443.6099999999997</v>
      </c>
      <c r="T16" s="1021">
        <v>53.197773255117923</v>
      </c>
      <c r="U16" s="706">
        <v>4633.6099999999997</v>
      </c>
      <c r="V16" s="1021">
        <v>54.650848153876666</v>
      </c>
      <c r="W16" s="302"/>
    </row>
    <row r="17" spans="1:23" ht="15" customHeight="1" thickBot="1">
      <c r="A17" s="302"/>
      <c r="B17" s="483" t="s">
        <v>12</v>
      </c>
      <c r="C17" s="707">
        <v>1656.7</v>
      </c>
      <c r="D17" s="1022">
        <v>57.3</v>
      </c>
      <c r="E17" s="707">
        <v>1662.5</v>
      </c>
      <c r="F17" s="1022">
        <v>55.7</v>
      </c>
      <c r="G17" s="707">
        <v>1800.7</v>
      </c>
      <c r="H17" s="1022">
        <v>78.084373835224454</v>
      </c>
      <c r="I17" s="707">
        <v>1800.7</v>
      </c>
      <c r="J17" s="1022">
        <v>56.182227477586466</v>
      </c>
      <c r="K17" s="707">
        <v>1074.5</v>
      </c>
      <c r="L17" s="1022">
        <v>31.352580949525759</v>
      </c>
      <c r="M17" s="707">
        <v>1216.7</v>
      </c>
      <c r="N17" s="1022">
        <v>33.095865479376876</v>
      </c>
      <c r="O17" s="707">
        <v>2694.5</v>
      </c>
      <c r="P17" s="1022">
        <v>72.50394401408883</v>
      </c>
      <c r="Q17" s="707">
        <v>3355.03</v>
      </c>
      <c r="R17" s="1022">
        <v>88.466142787258093</v>
      </c>
      <c r="S17" s="707">
        <v>3146.96</v>
      </c>
      <c r="T17" s="1022">
        <v>82.433249285138686</v>
      </c>
      <c r="U17" s="707">
        <v>3141.96</v>
      </c>
      <c r="V17" s="1022">
        <v>75.045761947528717</v>
      </c>
      <c r="W17" s="302"/>
    </row>
    <row r="18" spans="1:23" ht="15" customHeight="1" thickBot="1">
      <c r="A18" s="302"/>
      <c r="B18" s="469" t="s">
        <v>13</v>
      </c>
      <c r="C18" s="706">
        <v>47.7</v>
      </c>
      <c r="D18" s="1021">
        <v>2.2999999999999998</v>
      </c>
      <c r="E18" s="706">
        <v>47.7</v>
      </c>
      <c r="F18" s="1021">
        <v>2.2000000000000002</v>
      </c>
      <c r="G18" s="706">
        <v>49.7</v>
      </c>
      <c r="H18" s="1021">
        <v>2.3803615999347305</v>
      </c>
      <c r="I18" s="706">
        <v>49.7</v>
      </c>
      <c r="J18" s="1021">
        <v>2.1027176292649896</v>
      </c>
      <c r="K18" s="706">
        <v>211.7</v>
      </c>
      <c r="L18" s="1021">
        <v>8.8676418882799179</v>
      </c>
      <c r="M18" s="706">
        <v>281.7</v>
      </c>
      <c r="N18" s="1021">
        <v>7.4790919952210269</v>
      </c>
      <c r="O18" s="706">
        <v>289.2</v>
      </c>
      <c r="P18" s="1021">
        <v>7.6782158502588613</v>
      </c>
      <c r="Q18" s="706">
        <v>367.2</v>
      </c>
      <c r="R18" s="1021">
        <v>14.535136899320211</v>
      </c>
      <c r="S18" s="706">
        <v>367.2</v>
      </c>
      <c r="T18" s="1021">
        <v>14.492189874614207</v>
      </c>
      <c r="U18" s="706">
        <v>202.5</v>
      </c>
      <c r="V18" s="1021">
        <v>7.8997753407554772</v>
      </c>
      <c r="W18" s="302"/>
    </row>
    <row r="19" spans="1:23" ht="15" customHeight="1" thickBot="1">
      <c r="A19" s="302"/>
      <c r="B19" s="483" t="s">
        <v>14</v>
      </c>
      <c r="C19" s="707">
        <v>2558.9</v>
      </c>
      <c r="D19" s="1022">
        <v>18.600000000000001</v>
      </c>
      <c r="E19" s="707">
        <v>2720.9</v>
      </c>
      <c r="F19" s="1022">
        <v>18.100000000000001</v>
      </c>
      <c r="G19" s="707">
        <v>3250.6</v>
      </c>
      <c r="H19" s="1022">
        <v>20.547482167873589</v>
      </c>
      <c r="I19" s="707">
        <v>3275.6</v>
      </c>
      <c r="J19" s="1022">
        <v>22.35833393826292</v>
      </c>
      <c r="K19" s="707">
        <v>3388.5</v>
      </c>
      <c r="L19" s="1022">
        <v>23.022645774348408</v>
      </c>
      <c r="M19" s="707">
        <v>3493.5</v>
      </c>
      <c r="N19" s="1022">
        <v>24.741219618845328</v>
      </c>
      <c r="O19" s="707">
        <v>3530.3</v>
      </c>
      <c r="P19" s="1022">
        <v>24.142227894372517</v>
      </c>
      <c r="Q19" s="707">
        <v>3811.3</v>
      </c>
      <c r="R19" s="1022">
        <v>26.734040259729454</v>
      </c>
      <c r="S19" s="707">
        <v>5256.26</v>
      </c>
      <c r="T19" s="1022">
        <v>36.838273609983453</v>
      </c>
      <c r="U19" s="707">
        <v>6277.36</v>
      </c>
      <c r="V19" s="1022">
        <v>47.314962465237642</v>
      </c>
      <c r="W19" s="302"/>
    </row>
    <row r="20" spans="1:23" ht="15" customHeight="1" thickBot="1">
      <c r="A20" s="302"/>
      <c r="B20" s="469" t="s">
        <v>15</v>
      </c>
      <c r="C20" s="706">
        <v>4450.7</v>
      </c>
      <c r="D20" s="1021">
        <v>17.899999999999999</v>
      </c>
      <c r="E20" s="706">
        <v>4450.7</v>
      </c>
      <c r="F20" s="1021">
        <v>17.8</v>
      </c>
      <c r="G20" s="706">
        <v>4587.3999999999996</v>
      </c>
      <c r="H20" s="1021">
        <v>16.551573746962177</v>
      </c>
      <c r="I20" s="706">
        <v>4733.3</v>
      </c>
      <c r="J20" s="1021">
        <v>18.828505975374529</v>
      </c>
      <c r="K20" s="706">
        <v>4898.3</v>
      </c>
      <c r="L20" s="1021">
        <v>19.883794350945401</v>
      </c>
      <c r="M20" s="706">
        <v>5190.3</v>
      </c>
      <c r="N20" s="1021">
        <v>21.083766069477146</v>
      </c>
      <c r="O20" s="706">
        <v>5190.3</v>
      </c>
      <c r="P20" s="1021">
        <v>22.243672436200807</v>
      </c>
      <c r="Q20" s="706">
        <v>5999.6</v>
      </c>
      <c r="R20" s="1021">
        <v>26.081770977784487</v>
      </c>
      <c r="S20" s="706">
        <v>6493.9000000000005</v>
      </c>
      <c r="T20" s="1021">
        <v>27.378751408512858</v>
      </c>
      <c r="U20" s="706">
        <v>6788.9000000000005</v>
      </c>
      <c r="V20" s="1021">
        <v>29.913366004789392</v>
      </c>
      <c r="W20" s="302"/>
    </row>
    <row r="21" spans="1:23" ht="15" customHeight="1" thickBot="1">
      <c r="A21" s="302"/>
      <c r="B21" s="483" t="s">
        <v>68</v>
      </c>
      <c r="C21" s="707">
        <v>997.2</v>
      </c>
      <c r="D21" s="1022">
        <v>15.5</v>
      </c>
      <c r="E21" s="707">
        <v>1052.2</v>
      </c>
      <c r="F21" s="1022">
        <v>16.2</v>
      </c>
      <c r="G21" s="707">
        <v>904.1</v>
      </c>
      <c r="H21" s="1022">
        <v>15.76397109276807</v>
      </c>
      <c r="I21" s="707">
        <v>1043.5999999999999</v>
      </c>
      <c r="J21" s="1022">
        <v>16.465463312041511</v>
      </c>
      <c r="K21" s="707">
        <v>2470.6</v>
      </c>
      <c r="L21" s="1022">
        <v>38.127547915039287</v>
      </c>
      <c r="M21" s="707">
        <v>2473.6</v>
      </c>
      <c r="N21" s="1022">
        <v>26.963613683883853</v>
      </c>
      <c r="O21" s="707">
        <v>2793.1</v>
      </c>
      <c r="P21" s="1022">
        <v>30.442131751654145</v>
      </c>
      <c r="Q21" s="707">
        <v>2793.1</v>
      </c>
      <c r="R21" s="1022">
        <v>30.47572285870158</v>
      </c>
      <c r="S21" s="707">
        <v>2845.6</v>
      </c>
      <c r="T21" s="1022">
        <v>31.048554282596836</v>
      </c>
      <c r="U21" s="707">
        <v>2855.6</v>
      </c>
      <c r="V21" s="1022">
        <v>30.353106337378648</v>
      </c>
      <c r="W21" s="302"/>
    </row>
    <row r="22" spans="1:23" ht="15" customHeight="1" thickBot="1">
      <c r="A22" s="302"/>
      <c r="B22" s="469" t="s">
        <v>16</v>
      </c>
      <c r="C22" s="706">
        <v>1067.2</v>
      </c>
      <c r="D22" s="1021">
        <v>17.7</v>
      </c>
      <c r="E22" s="706">
        <v>1075.5</v>
      </c>
      <c r="F22" s="1021">
        <v>20</v>
      </c>
      <c r="G22" s="706">
        <v>1075.5</v>
      </c>
      <c r="H22" s="1021">
        <v>19.083003968798156</v>
      </c>
      <c r="I22" s="706">
        <v>1013.1</v>
      </c>
      <c r="J22" s="1021">
        <v>15.976345357776465</v>
      </c>
      <c r="K22" s="706">
        <v>1059.1000000000001</v>
      </c>
      <c r="L22" s="1021">
        <v>16.460295343232705</v>
      </c>
      <c r="M22" s="706">
        <v>1214.1000000000001</v>
      </c>
      <c r="N22" s="1021">
        <v>18.881897542708824</v>
      </c>
      <c r="O22" s="706">
        <v>1366.1</v>
      </c>
      <c r="P22" s="1021">
        <v>20.372712142785929</v>
      </c>
      <c r="Q22" s="706">
        <v>1336.6</v>
      </c>
      <c r="R22" s="1021">
        <v>20.49951433089787</v>
      </c>
      <c r="S22" s="706">
        <v>1810.6</v>
      </c>
      <c r="T22" s="1021">
        <v>27.687230747552288</v>
      </c>
      <c r="U22" s="706">
        <v>1826.1</v>
      </c>
      <c r="V22" s="1021">
        <v>27.532059302323887</v>
      </c>
      <c r="W22" s="302"/>
    </row>
    <row r="23" spans="1:23" ht="15" customHeight="1" thickBot="1">
      <c r="A23" s="302"/>
      <c r="B23" s="483" t="s">
        <v>17</v>
      </c>
      <c r="C23" s="707">
        <v>1467.1</v>
      </c>
      <c r="D23" s="1022">
        <v>82.6</v>
      </c>
      <c r="E23" s="707">
        <v>1467.1</v>
      </c>
      <c r="F23" s="1022">
        <v>80.900000000000006</v>
      </c>
      <c r="G23" s="707">
        <v>1172.4000000000001</v>
      </c>
      <c r="H23" s="1022">
        <v>72.646725030294334</v>
      </c>
      <c r="I23" s="707">
        <v>1173.4000000000001</v>
      </c>
      <c r="J23" s="1022">
        <v>63.033358151307993</v>
      </c>
      <c r="K23" s="707">
        <v>1198.3999999999999</v>
      </c>
      <c r="L23" s="1022">
        <v>55.487135200265861</v>
      </c>
      <c r="M23" s="707">
        <v>1228.3999999999999</v>
      </c>
      <c r="N23" s="1022">
        <v>60.480273030836898</v>
      </c>
      <c r="O23" s="707">
        <v>1428.4</v>
      </c>
      <c r="P23" s="1022">
        <v>70.327047703278595</v>
      </c>
      <c r="Q23" s="707">
        <v>1628.4</v>
      </c>
      <c r="R23" s="1022">
        <v>79.022496172287262</v>
      </c>
      <c r="S23" s="707">
        <v>1628.3999999999999</v>
      </c>
      <c r="T23" s="1022">
        <v>79.086995788182207</v>
      </c>
      <c r="U23" s="707">
        <v>1809.2</v>
      </c>
      <c r="V23" s="1022">
        <v>90.746369712225388</v>
      </c>
      <c r="W23" s="302"/>
    </row>
    <row r="24" spans="1:23" ht="15" customHeight="1" thickBot="1">
      <c r="A24" s="302"/>
      <c r="B24" s="469" t="s">
        <v>18</v>
      </c>
      <c r="C24" s="706">
        <v>9163.2999999999993</v>
      </c>
      <c r="D24" s="1021">
        <v>98.2</v>
      </c>
      <c r="E24" s="706">
        <v>9754.2000000000007</v>
      </c>
      <c r="F24" s="1021">
        <v>96.6</v>
      </c>
      <c r="G24" s="706">
        <v>11118.8</v>
      </c>
      <c r="H24" s="1021">
        <v>97.961254021288937</v>
      </c>
      <c r="I24" s="706">
        <v>11102.2</v>
      </c>
      <c r="J24" s="1021">
        <v>100</v>
      </c>
      <c r="K24" s="706">
        <v>11869.700000000003</v>
      </c>
      <c r="L24" s="1021">
        <v>100</v>
      </c>
      <c r="M24" s="706">
        <v>11645.93</v>
      </c>
      <c r="N24" s="1021">
        <v>100</v>
      </c>
      <c r="O24" s="706">
        <v>10877.15</v>
      </c>
      <c r="P24" s="1021">
        <v>100</v>
      </c>
      <c r="Q24" s="706">
        <v>10138.870000000001</v>
      </c>
      <c r="R24" s="1021">
        <v>100</v>
      </c>
      <c r="S24" s="706">
        <v>10250.08</v>
      </c>
      <c r="T24" s="1021">
        <v>100</v>
      </c>
      <c r="U24" s="706">
        <v>10623.03</v>
      </c>
      <c r="V24" s="1021">
        <v>100</v>
      </c>
      <c r="W24" s="302"/>
    </row>
    <row r="25" spans="1:23" ht="15" customHeight="1" thickBot="1">
      <c r="A25" s="302"/>
      <c r="B25" s="483" t="s">
        <v>19</v>
      </c>
      <c r="C25" s="707">
        <v>612.9</v>
      </c>
      <c r="D25" s="1022">
        <v>41.7</v>
      </c>
      <c r="E25" s="707">
        <v>640.29999999999995</v>
      </c>
      <c r="F25" s="1022">
        <v>43</v>
      </c>
      <c r="G25" s="707">
        <v>639.9</v>
      </c>
      <c r="H25" s="1022">
        <v>62.852796201549509</v>
      </c>
      <c r="I25" s="707">
        <v>660.8</v>
      </c>
      <c r="J25" s="1022">
        <v>35.951339470305321</v>
      </c>
      <c r="K25" s="707">
        <v>686.1</v>
      </c>
      <c r="L25" s="1022">
        <v>32.363473046043715</v>
      </c>
      <c r="M25" s="707">
        <v>986.1</v>
      </c>
      <c r="N25" s="1022">
        <v>44.384619204947917</v>
      </c>
      <c r="O25" s="707">
        <v>986.1</v>
      </c>
      <c r="P25" s="1022">
        <v>44.055977638667237</v>
      </c>
      <c r="Q25" s="707">
        <v>995.1</v>
      </c>
      <c r="R25" s="1022">
        <v>41.873521176326214</v>
      </c>
      <c r="S25" s="707">
        <v>995.1</v>
      </c>
      <c r="T25" s="1022">
        <v>40.965847351217271</v>
      </c>
      <c r="U25" s="707">
        <v>995.1</v>
      </c>
      <c r="V25" s="1022">
        <v>39.767191207011912</v>
      </c>
      <c r="W25" s="302"/>
    </row>
    <row r="26" spans="1:23" ht="15" customHeight="1" thickBot="1">
      <c r="A26" s="302"/>
      <c r="B26" s="469" t="s">
        <v>29</v>
      </c>
      <c r="C26" s="706">
        <v>2169.6</v>
      </c>
      <c r="D26" s="1021">
        <v>45</v>
      </c>
      <c r="E26" s="706">
        <v>2181.9</v>
      </c>
      <c r="F26" s="1021">
        <v>44.9</v>
      </c>
      <c r="G26" s="706">
        <v>2275.2399999999998</v>
      </c>
      <c r="H26" s="1021">
        <v>46.687168620131288</v>
      </c>
      <c r="I26" s="706">
        <v>2421.09</v>
      </c>
      <c r="J26" s="1021">
        <v>44.294131739682037</v>
      </c>
      <c r="K26" s="706">
        <v>2423.29</v>
      </c>
      <c r="L26" s="1021">
        <v>43.856499539703321</v>
      </c>
      <c r="M26" s="706">
        <v>2426.2499999999995</v>
      </c>
      <c r="N26" s="1021">
        <v>42.689969527105383</v>
      </c>
      <c r="O26" s="706">
        <v>2545.29</v>
      </c>
      <c r="P26" s="1021">
        <v>44.761177324784946</v>
      </c>
      <c r="Q26" s="706">
        <v>2571.09</v>
      </c>
      <c r="R26" s="1021">
        <v>43.825726388726252</v>
      </c>
      <c r="S26" s="706">
        <v>2767.7599999999998</v>
      </c>
      <c r="T26" s="1021">
        <v>55.212432907204345</v>
      </c>
      <c r="U26" s="706">
        <v>2757.2599999999998</v>
      </c>
      <c r="V26" s="1021">
        <v>49.046332408446311</v>
      </c>
      <c r="W26" s="302"/>
    </row>
    <row r="27" spans="1:23" ht="15" customHeight="1" thickBot="1">
      <c r="A27" s="302"/>
      <c r="B27" s="483" t="s">
        <v>69</v>
      </c>
      <c r="C27" s="707">
        <v>657.4</v>
      </c>
      <c r="D27" s="1022">
        <v>22.9</v>
      </c>
      <c r="E27" s="707">
        <v>657.4</v>
      </c>
      <c r="F27" s="1022">
        <v>22.7</v>
      </c>
      <c r="G27" s="707">
        <v>750.6</v>
      </c>
      <c r="H27" s="1022">
        <v>27.12890490088455</v>
      </c>
      <c r="I27" s="707">
        <v>774.1</v>
      </c>
      <c r="J27" s="1022">
        <v>24.077127920745674</v>
      </c>
      <c r="K27" s="707">
        <v>711.06</v>
      </c>
      <c r="L27" s="1022">
        <v>22.251521158869668</v>
      </c>
      <c r="M27" s="707">
        <v>716.2</v>
      </c>
      <c r="N27" s="1022">
        <v>22.699393744591873</v>
      </c>
      <c r="O27" s="707">
        <v>800.45</v>
      </c>
      <c r="P27" s="1022">
        <v>26.456953299162411</v>
      </c>
      <c r="Q27" s="707">
        <v>1499.27</v>
      </c>
      <c r="R27" s="1022">
        <v>46.188749756080796</v>
      </c>
      <c r="S27" s="707">
        <v>1500.27</v>
      </c>
      <c r="T27" s="1022">
        <v>45.991632097555147</v>
      </c>
      <c r="U27" s="707">
        <v>1506.3700000000001</v>
      </c>
      <c r="V27" s="1022">
        <v>46.887567177888286</v>
      </c>
      <c r="W27" s="302"/>
    </row>
    <row r="28" spans="1:23" ht="15" customHeight="1" thickBot="1">
      <c r="A28" s="302"/>
      <c r="B28" s="469" t="s">
        <v>20</v>
      </c>
      <c r="C28" s="706">
        <v>1019.8</v>
      </c>
      <c r="D28" s="1021">
        <v>72.900000000000006</v>
      </c>
      <c r="E28" s="706">
        <v>1349.9</v>
      </c>
      <c r="F28" s="1021">
        <v>96.3</v>
      </c>
      <c r="G28" s="706">
        <v>1611.5</v>
      </c>
      <c r="H28" s="1021">
        <v>96.567502412270443</v>
      </c>
      <c r="I28" s="706">
        <v>1600.9</v>
      </c>
      <c r="J28" s="1021">
        <v>100</v>
      </c>
      <c r="K28" s="706">
        <v>1600.8999999999999</v>
      </c>
      <c r="L28" s="1021">
        <v>54.912503989564343</v>
      </c>
      <c r="M28" s="706">
        <v>1600.8999999999999</v>
      </c>
      <c r="N28" s="1021">
        <v>66.970327172801163</v>
      </c>
      <c r="O28" s="706">
        <v>1725.18</v>
      </c>
      <c r="P28" s="1021">
        <v>69.202751862883503</v>
      </c>
      <c r="Q28" s="706">
        <v>1725.18</v>
      </c>
      <c r="R28" s="1021">
        <v>62.624386590787161</v>
      </c>
      <c r="S28" s="706">
        <v>1724.15</v>
      </c>
      <c r="T28" s="1021">
        <v>67.144437098654677</v>
      </c>
      <c r="U28" s="706">
        <v>1734.15</v>
      </c>
      <c r="V28" s="1021">
        <v>61.586614086085611</v>
      </c>
      <c r="W28" s="302"/>
    </row>
    <row r="29" spans="1:23" ht="15" customHeight="1" thickBot="1">
      <c r="A29" s="302"/>
      <c r="B29" s="483" t="s">
        <v>21</v>
      </c>
      <c r="C29" s="707">
        <v>545</v>
      </c>
      <c r="D29" s="1022">
        <v>22.1</v>
      </c>
      <c r="E29" s="707">
        <v>558.79999999999995</v>
      </c>
      <c r="F29" s="1022">
        <v>22.1</v>
      </c>
      <c r="G29" s="707">
        <v>1258.8</v>
      </c>
      <c r="H29" s="1022">
        <v>51.156724641799542</v>
      </c>
      <c r="I29" s="707">
        <v>1300.4000000000001</v>
      </c>
      <c r="J29" s="1022">
        <v>46.1740306993213</v>
      </c>
      <c r="K29" s="707">
        <v>1725.1599999999999</v>
      </c>
      <c r="L29" s="1022">
        <v>56.56416134136586</v>
      </c>
      <c r="M29" s="707">
        <v>1740.23</v>
      </c>
      <c r="N29" s="1022">
        <v>60.079724900043921</v>
      </c>
      <c r="O29" s="707">
        <v>1906.22</v>
      </c>
      <c r="P29" s="1022">
        <v>62.978691012445019</v>
      </c>
      <c r="Q29" s="707">
        <v>1906.22</v>
      </c>
      <c r="R29" s="1022">
        <v>61.696457627532538</v>
      </c>
      <c r="S29" s="707">
        <v>2115.2199999999998</v>
      </c>
      <c r="T29" s="1022">
        <v>60.487315752956135</v>
      </c>
      <c r="U29" s="707">
        <v>2115.2199999999998</v>
      </c>
      <c r="V29" s="1022">
        <v>60.471766008932079</v>
      </c>
      <c r="W29" s="302"/>
    </row>
    <row r="30" spans="1:23" ht="15" customHeight="1" thickBot="1">
      <c r="A30" s="302"/>
      <c r="B30" s="469" t="s">
        <v>22</v>
      </c>
      <c r="C30" s="706">
        <v>2580.1</v>
      </c>
      <c r="D30" s="1021">
        <v>39.9</v>
      </c>
      <c r="E30" s="706">
        <v>2792.5</v>
      </c>
      <c r="F30" s="1021">
        <v>43.1</v>
      </c>
      <c r="G30" s="706">
        <v>3579.4</v>
      </c>
      <c r="H30" s="1021">
        <v>61.732219472687412</v>
      </c>
      <c r="I30" s="706">
        <v>3818.7</v>
      </c>
      <c r="J30" s="1021">
        <v>58.570836010039365</v>
      </c>
      <c r="K30" s="706">
        <v>4178.58</v>
      </c>
      <c r="L30" s="1021">
        <v>63.863320643586704</v>
      </c>
      <c r="M30" s="706">
        <v>4509.87</v>
      </c>
      <c r="N30" s="1021">
        <v>68.409693561917024</v>
      </c>
      <c r="O30" s="706">
        <v>4574.3100000000004</v>
      </c>
      <c r="P30" s="1021">
        <v>69.387962655584815</v>
      </c>
      <c r="Q30" s="706">
        <v>4809.62</v>
      </c>
      <c r="R30" s="1021">
        <v>73.582354196683596</v>
      </c>
      <c r="S30" s="706">
        <v>5004.0700000000006</v>
      </c>
      <c r="T30" s="1021">
        <v>76.622495269067073</v>
      </c>
      <c r="U30" s="706">
        <v>5082</v>
      </c>
      <c r="V30" s="1021">
        <v>77.291125553915592</v>
      </c>
      <c r="W30" s="302"/>
    </row>
    <row r="31" spans="1:23" ht="15" customHeight="1" thickBot="1">
      <c r="A31" s="302"/>
      <c r="B31" s="483" t="s">
        <v>30</v>
      </c>
      <c r="C31" s="707">
        <v>2575.1</v>
      </c>
      <c r="D31" s="1022">
        <v>30.5</v>
      </c>
      <c r="E31" s="707">
        <v>2575.1</v>
      </c>
      <c r="F31" s="1022">
        <v>34.4</v>
      </c>
      <c r="G31" s="707">
        <v>2577.1</v>
      </c>
      <c r="H31" s="1022">
        <v>28.302327641746572</v>
      </c>
      <c r="I31" s="707">
        <v>2581.1</v>
      </c>
      <c r="J31" s="1022">
        <v>30.546314943205548</v>
      </c>
      <c r="K31" s="707">
        <v>3004.1</v>
      </c>
      <c r="L31" s="1022">
        <v>36.257255232418586</v>
      </c>
      <c r="M31" s="707">
        <v>3092.98</v>
      </c>
      <c r="N31" s="1022">
        <v>39.563855053305268</v>
      </c>
      <c r="O31" s="707">
        <v>2826.43</v>
      </c>
      <c r="P31" s="1022">
        <v>36.723375317659183</v>
      </c>
      <c r="Q31" s="707">
        <v>2960.36</v>
      </c>
      <c r="R31" s="1022">
        <v>35.697733052143199</v>
      </c>
      <c r="S31" s="707">
        <v>3027.23</v>
      </c>
      <c r="T31" s="1022">
        <v>35.932787330551868</v>
      </c>
      <c r="U31" s="707">
        <v>3237.03</v>
      </c>
      <c r="V31" s="1022">
        <v>39.013467812427251</v>
      </c>
      <c r="W31" s="302"/>
    </row>
    <row r="32" spans="1:23" ht="15" customHeight="1" thickBot="1">
      <c r="A32" s="302"/>
      <c r="B32" s="469" t="s">
        <v>23</v>
      </c>
      <c r="C32" s="706">
        <v>943</v>
      </c>
      <c r="D32" s="1021">
        <v>28.7</v>
      </c>
      <c r="E32" s="706">
        <v>872</v>
      </c>
      <c r="F32" s="1021">
        <v>26.5</v>
      </c>
      <c r="G32" s="706">
        <v>1132.3</v>
      </c>
      <c r="H32" s="1021">
        <v>37.468612339618005</v>
      </c>
      <c r="I32" s="706">
        <v>1207.3</v>
      </c>
      <c r="J32" s="1021">
        <v>35.291882253208215</v>
      </c>
      <c r="K32" s="706">
        <v>1316.26</v>
      </c>
      <c r="L32" s="1021">
        <v>19.93018162531629</v>
      </c>
      <c r="M32" s="706">
        <v>1309.2599999999998</v>
      </c>
      <c r="N32" s="1021">
        <v>18.341080569927374</v>
      </c>
      <c r="O32" s="706">
        <v>1396.46</v>
      </c>
      <c r="P32" s="1021">
        <v>19.519542656469785</v>
      </c>
      <c r="Q32" s="706">
        <v>1560.96</v>
      </c>
      <c r="R32" s="1021">
        <v>21.804172877380541</v>
      </c>
      <c r="S32" s="706">
        <v>1613.93</v>
      </c>
      <c r="T32" s="1021">
        <v>21.817891711486922</v>
      </c>
      <c r="U32" s="706">
        <v>1648.93</v>
      </c>
      <c r="V32" s="1021">
        <v>21.471747643568545</v>
      </c>
      <c r="W32" s="302"/>
    </row>
    <row r="33" spans="1:23" ht="15" customHeight="1" thickBot="1">
      <c r="A33" s="302"/>
      <c r="B33" s="483" t="s">
        <v>24</v>
      </c>
      <c r="C33" s="707">
        <v>2622.2</v>
      </c>
      <c r="D33" s="1022">
        <v>36.9</v>
      </c>
      <c r="E33" s="707">
        <v>2642.2</v>
      </c>
      <c r="F33" s="1022">
        <v>36.5</v>
      </c>
      <c r="G33" s="707">
        <v>3398.2</v>
      </c>
      <c r="H33" s="1022">
        <v>43.995698164364811</v>
      </c>
      <c r="I33" s="707">
        <v>3444.1</v>
      </c>
      <c r="J33" s="1022">
        <v>48.133790813001191</v>
      </c>
      <c r="K33" s="707">
        <v>3574.14</v>
      </c>
      <c r="L33" s="1022">
        <v>49.665939209927117</v>
      </c>
      <c r="M33" s="707">
        <v>4050.66</v>
      </c>
      <c r="N33" s="1022">
        <v>59.444810017234182</v>
      </c>
      <c r="O33" s="707">
        <v>4320.7</v>
      </c>
      <c r="P33" s="1022">
        <v>64.753079248630698</v>
      </c>
      <c r="Q33" s="707">
        <v>4962.5200000000004</v>
      </c>
      <c r="R33" s="1022">
        <v>69.009517693708872</v>
      </c>
      <c r="S33" s="707">
        <v>5876.1399999999994</v>
      </c>
      <c r="T33" s="1022">
        <v>84.627594492945391</v>
      </c>
      <c r="U33" s="707">
        <v>5876.1399999999994</v>
      </c>
      <c r="V33" s="1022">
        <v>85.572794036685877</v>
      </c>
      <c r="W33" s="302"/>
    </row>
    <row r="34" spans="1:23" ht="15" customHeight="1" thickBot="1">
      <c r="A34" s="302"/>
      <c r="B34" s="469" t="s">
        <v>25</v>
      </c>
      <c r="C34" s="706">
        <v>623.5</v>
      </c>
      <c r="D34" s="1021">
        <v>43.3</v>
      </c>
      <c r="E34" s="706">
        <v>788.9</v>
      </c>
      <c r="F34" s="1021">
        <v>54.6</v>
      </c>
      <c r="G34" s="706">
        <v>489.6</v>
      </c>
      <c r="H34" s="1021">
        <v>29.709433855289891</v>
      </c>
      <c r="I34" s="706">
        <v>744.5</v>
      </c>
      <c r="J34" s="1021">
        <v>49.409583417179405</v>
      </c>
      <c r="K34" s="706">
        <v>872.13</v>
      </c>
      <c r="L34" s="1021">
        <v>55.878703643220739</v>
      </c>
      <c r="M34" s="706">
        <v>872.05000000000007</v>
      </c>
      <c r="N34" s="1021">
        <v>58.174798951648945</v>
      </c>
      <c r="O34" s="706">
        <v>890.63</v>
      </c>
      <c r="P34" s="1021">
        <v>58.448176341330196</v>
      </c>
      <c r="Q34" s="706">
        <v>900.07</v>
      </c>
      <c r="R34" s="1021">
        <v>58.72400123551531</v>
      </c>
      <c r="S34" s="706">
        <v>818.49</v>
      </c>
      <c r="T34" s="1021">
        <v>52.973500886538005</v>
      </c>
      <c r="U34" s="706">
        <v>862.49</v>
      </c>
      <c r="V34" s="1021">
        <v>51.253960642471341</v>
      </c>
      <c r="W34" s="302"/>
    </row>
    <row r="35" spans="1:23" ht="15" customHeight="1" thickBot="1">
      <c r="A35" s="302"/>
      <c r="B35" s="483" t="s">
        <v>26</v>
      </c>
      <c r="C35" s="707">
        <v>1194.3</v>
      </c>
      <c r="D35" s="1022">
        <v>10.199999999999999</v>
      </c>
      <c r="E35" s="707">
        <v>2802.7</v>
      </c>
      <c r="F35" s="1022">
        <v>23.6</v>
      </c>
      <c r="G35" s="707">
        <v>2604.6999999999998</v>
      </c>
      <c r="H35" s="1022">
        <v>22.931850867911034</v>
      </c>
      <c r="I35" s="707">
        <v>2533.8000000000002</v>
      </c>
      <c r="J35" s="1022">
        <v>20.379224962106345</v>
      </c>
      <c r="K35" s="707">
        <v>2653.82</v>
      </c>
      <c r="L35" s="1022">
        <v>21.555611980075522</v>
      </c>
      <c r="M35" s="707">
        <v>3171</v>
      </c>
      <c r="N35" s="1022">
        <v>26.612308469793678</v>
      </c>
      <c r="O35" s="707">
        <v>4093.29</v>
      </c>
      <c r="P35" s="1022">
        <v>32.940923409285027</v>
      </c>
      <c r="Q35" s="707">
        <v>4603.29</v>
      </c>
      <c r="R35" s="1022">
        <v>35.941746206349954</v>
      </c>
      <c r="S35" s="707">
        <v>5359.39</v>
      </c>
      <c r="T35" s="1022">
        <v>41.721612782878069</v>
      </c>
      <c r="U35" s="707">
        <v>5613.99</v>
      </c>
      <c r="V35" s="1022">
        <v>41.308830532665603</v>
      </c>
      <c r="W35" s="302"/>
    </row>
    <row r="36" spans="1:23" ht="15" customHeight="1" thickBot="1">
      <c r="A36" s="302"/>
      <c r="B36" s="469" t="s">
        <v>27</v>
      </c>
      <c r="C36" s="706">
        <v>140.9</v>
      </c>
      <c r="D36" s="1021">
        <v>4.4000000000000004</v>
      </c>
      <c r="E36" s="706">
        <v>140.9</v>
      </c>
      <c r="F36" s="1021">
        <v>4.4000000000000004</v>
      </c>
      <c r="G36" s="706">
        <v>140.9</v>
      </c>
      <c r="H36" s="1021">
        <v>93.004090488254477</v>
      </c>
      <c r="I36" s="706">
        <v>66.5</v>
      </c>
      <c r="J36" s="1021">
        <v>1.7716325660699059</v>
      </c>
      <c r="K36" s="706">
        <v>67.5</v>
      </c>
      <c r="L36" s="1021">
        <v>2.0798131742424628</v>
      </c>
      <c r="M36" s="706">
        <v>68.5</v>
      </c>
      <c r="N36" s="1021">
        <v>2.0867857627264308</v>
      </c>
      <c r="O36" s="706">
        <v>81.99</v>
      </c>
      <c r="P36" s="1021">
        <v>2.3911727721421987</v>
      </c>
      <c r="Q36" s="706">
        <v>130.68</v>
      </c>
      <c r="R36" s="1021">
        <v>3.3777161610265125</v>
      </c>
      <c r="S36" s="706">
        <v>99.1</v>
      </c>
      <c r="T36" s="1021">
        <v>2.667847048901411</v>
      </c>
      <c r="U36" s="706">
        <v>99.1</v>
      </c>
      <c r="V36" s="1021">
        <v>2.6693808851887368</v>
      </c>
      <c r="W36" s="302"/>
    </row>
    <row r="37" spans="1:23" ht="15" customHeight="1" thickBot="1">
      <c r="A37" s="302"/>
      <c r="B37" s="483" t="s">
        <v>28</v>
      </c>
      <c r="C37" s="707">
        <v>166.1</v>
      </c>
      <c r="D37" s="1022">
        <v>4.5999999999999996</v>
      </c>
      <c r="E37" s="707">
        <v>256.39999999999998</v>
      </c>
      <c r="F37" s="1022">
        <v>7</v>
      </c>
      <c r="G37" s="707">
        <v>252.4</v>
      </c>
      <c r="H37" s="1022">
        <v>7.3118072000952061</v>
      </c>
      <c r="I37" s="707">
        <v>342.6</v>
      </c>
      <c r="J37" s="1022">
        <v>8.6002265278581067</v>
      </c>
      <c r="K37" s="707">
        <v>417.70000000000005</v>
      </c>
      <c r="L37" s="1022">
        <v>10.039963628254474</v>
      </c>
      <c r="M37" s="707">
        <v>461</v>
      </c>
      <c r="N37" s="1022">
        <v>12.130559373853051</v>
      </c>
      <c r="O37" s="707">
        <v>644.63</v>
      </c>
      <c r="P37" s="1022">
        <v>16.133915881750081</v>
      </c>
      <c r="Q37" s="707">
        <v>875.03</v>
      </c>
      <c r="R37" s="1022">
        <v>21.32065421746665</v>
      </c>
      <c r="S37" s="707">
        <v>1004.33</v>
      </c>
      <c r="T37" s="1022">
        <v>24.301661495936582</v>
      </c>
      <c r="U37" s="707">
        <v>1049</v>
      </c>
      <c r="V37" s="1022">
        <v>25.474840913579559</v>
      </c>
      <c r="W37" s="302"/>
    </row>
    <row r="38" spans="1:23" ht="18" customHeight="1" thickBot="1">
      <c r="A38" s="302"/>
      <c r="B38" s="484" t="s">
        <v>240</v>
      </c>
      <c r="C38" s="721">
        <v>60242.55000000001</v>
      </c>
      <c r="D38" s="1023">
        <v>29.7</v>
      </c>
      <c r="E38" s="721">
        <v>64541.94000000001</v>
      </c>
      <c r="F38" s="1023">
        <v>31.5</v>
      </c>
      <c r="G38" s="721">
        <v>71784.84</v>
      </c>
      <c r="H38" s="1023">
        <v>35.013484618875594</v>
      </c>
      <c r="I38" s="721">
        <v>74388.220000000016</v>
      </c>
      <c r="J38" s="1023">
        <v>36.139312861637855</v>
      </c>
      <c r="K38" s="721">
        <v>79294.330000000016</v>
      </c>
      <c r="L38" s="1023">
        <v>38.282089963989364</v>
      </c>
      <c r="M38" s="721">
        <v>83639.609999999986</v>
      </c>
      <c r="N38" s="1023">
        <v>40.192307692307686</v>
      </c>
      <c r="O38" s="721">
        <v>88127.08</v>
      </c>
      <c r="P38" s="1023">
        <v>42.147144752162106</v>
      </c>
      <c r="Q38" s="721">
        <v>93600.18</v>
      </c>
      <c r="R38" s="1023">
        <v>44.769765275283618</v>
      </c>
      <c r="S38" s="721">
        <v>97640.22</v>
      </c>
      <c r="T38" s="1023">
        <v>46.463690052960168</v>
      </c>
      <c r="U38" s="721">
        <v>99750.23</v>
      </c>
      <c r="V38" s="1023">
        <v>47.461817633427152</v>
      </c>
      <c r="W38" s="302"/>
    </row>
    <row r="39" spans="1:23" ht="27.75" customHeight="1">
      <c r="A39" s="302"/>
      <c r="B39" s="1118" t="s">
        <v>275</v>
      </c>
      <c r="C39" s="1369"/>
      <c r="D39" s="1369"/>
      <c r="E39" s="1369"/>
      <c r="F39" s="1369"/>
      <c r="G39" s="1369"/>
      <c r="H39" s="1369"/>
      <c r="I39" s="1369"/>
      <c r="J39" s="1369"/>
      <c r="K39" s="1369"/>
      <c r="L39" s="1369"/>
      <c r="M39" s="1369"/>
      <c r="N39" s="1369"/>
      <c r="O39" s="1369"/>
      <c r="P39" s="1369"/>
      <c r="Q39" s="1369"/>
      <c r="R39" s="1369"/>
      <c r="S39" s="1369"/>
      <c r="T39" s="1369"/>
      <c r="U39" s="1369"/>
      <c r="V39" s="1369"/>
      <c r="W39" s="408"/>
    </row>
    <row r="40" spans="1:23">
      <c r="A40" s="302"/>
      <c r="B40" s="409"/>
      <c r="C40" s="305"/>
      <c r="D40" s="305"/>
      <c r="E40" s="305"/>
      <c r="F40" s="410"/>
      <c r="G40" s="408"/>
      <c r="H40" s="302"/>
      <c r="I40" s="302"/>
      <c r="J40" s="302"/>
      <c r="K40" s="302"/>
      <c r="L40" s="302"/>
      <c r="M40" s="302"/>
      <c r="N40" s="302"/>
      <c r="O40" s="302"/>
      <c r="P40" s="302"/>
      <c r="Q40" s="302"/>
      <c r="R40" s="302"/>
      <c r="S40" s="302"/>
      <c r="T40" s="302"/>
      <c r="U40" s="302"/>
      <c r="V40" s="302"/>
      <c r="W40" s="302"/>
    </row>
    <row r="41" spans="1:23">
      <c r="G41" s="9"/>
    </row>
    <row r="42" spans="1:23">
      <c r="G42" s="9"/>
    </row>
    <row r="43" spans="1:23">
      <c r="G43" s="9"/>
    </row>
    <row r="44" spans="1:23">
      <c r="G44" s="9"/>
    </row>
  </sheetData>
  <sheetProtection password="CF4C" sheet="1" objects="1" scenarios="1"/>
  <customSheetViews>
    <customSheetView guid="{E9B43C8C-734F-433D-AD37-344F9303B5CC}" showGridLines="0" showRuler="0" topLeftCell="C1">
      <pane ySplit="16" topLeftCell="A32"/>
      <selection activeCell="G5" sqref="G5"/>
      <pageMargins left="0.19685039370078741" right="0.19685039370078741" top="0.39370078740157483" bottom="0.39370078740157483" header="0.39370078740157483" footer="0.39370078740157483"/>
      <printOptions horizontalCentered="1"/>
      <pageSetup scale="67" orientation="portrait" r:id="rId1"/>
      <headerFooter alignWithMargins="0"/>
    </customSheetView>
    <customSheetView guid="{9BF398E0-33D8-4E64-94A2-9B7C822C8383}" showGridLines="0" showRuler="0">
      <pane ySplit="16" topLeftCell="A32"/>
      <pageMargins left="0.19685039370078741" right="0.19685039370078741" top="0.39370078740157483" bottom="0.39370078740157483" header="0.39370078740157483" footer="0.39370078740157483"/>
      <printOptions horizontalCentered="1"/>
      <pageSetup scale="67" orientation="portrait" r:id="rId2"/>
      <headerFooter alignWithMargins="0"/>
    </customSheetView>
    <customSheetView guid="{9E220BD5-A526-40BD-8239-3A0461590922}" showGridLines="0" showRuler="0" topLeftCell="C1">
      <pane ySplit="16" topLeftCell="A32"/>
      <selection activeCell="M15" sqref="M15"/>
      <colBreaks count="1" manualBreakCount="1">
        <brk id="11" max="1048575" man="1"/>
      </colBreaks>
      <pageMargins left="0.19685039370078741" right="0.19685039370078741" top="0.39370078740157483" bottom="0.39370078740157483" header="0.39370078740157483" footer="0.39370078740157483"/>
      <printOptions horizontalCentered="1"/>
      <pageSetup scale="67" orientation="portrait" r:id="rId3"/>
      <headerFooter alignWithMargins="0"/>
    </customSheetView>
  </customSheetViews>
  <mergeCells count="14">
    <mergeCell ref="B2:V2"/>
    <mergeCell ref="B3:V3"/>
    <mergeCell ref="B39:V39"/>
    <mergeCell ref="M4:N4"/>
    <mergeCell ref="B4:B5"/>
    <mergeCell ref="C4:D4"/>
    <mergeCell ref="E4:F4"/>
    <mergeCell ref="G4:H4"/>
    <mergeCell ref="I4:J4"/>
    <mergeCell ref="K4:L4"/>
    <mergeCell ref="U4:V4"/>
    <mergeCell ref="O4:P4"/>
    <mergeCell ref="Q4:R4"/>
    <mergeCell ref="S4:T4"/>
  </mergeCells>
  <phoneticPr fontId="11" type="noConversion"/>
  <conditionalFormatting sqref="E6:E37">
    <cfRule type="cellIs" dxfId="78" priority="96" operator="notBetween">
      <formula>C6*1.5</formula>
      <formula>C6*0.5</formula>
    </cfRule>
    <cfRule type="cellIs" dxfId="77" priority="97" operator="notBetween">
      <formula>C6*1.2</formula>
      <formula>C6*0.8</formula>
    </cfRule>
  </conditionalFormatting>
  <conditionalFormatting sqref="G6:G37">
    <cfRule type="cellIs" dxfId="76" priority="88" operator="notBetween">
      <formula>E6*1.5</formula>
      <formula>E6*0.5</formula>
    </cfRule>
    <cfRule type="cellIs" dxfId="75" priority="89" operator="notBetween">
      <formula>E6*1.2</formula>
      <formula>E6*0.8</formula>
    </cfRule>
  </conditionalFormatting>
  <conditionalFormatting sqref="I6:I37">
    <cfRule type="cellIs" dxfId="74" priority="84" operator="notBetween">
      <formula>G6*1.5</formula>
      <formula>G6*0.5</formula>
    </cfRule>
    <cfRule type="cellIs" dxfId="73" priority="85" operator="notBetween">
      <formula>G6*1.2</formula>
      <formula>G6*0.8</formula>
    </cfRule>
  </conditionalFormatting>
  <conditionalFormatting sqref="K6:K37">
    <cfRule type="cellIs" dxfId="72" priority="80" operator="notBetween">
      <formula>I6*1.5</formula>
      <formula>I6*0.5</formula>
    </cfRule>
    <cfRule type="cellIs" dxfId="71" priority="81" operator="notBetween">
      <formula>I6*1.2</formula>
      <formula>I6*0.8</formula>
    </cfRule>
  </conditionalFormatting>
  <conditionalFormatting sqref="S6:S37">
    <cfRule type="cellIs" dxfId="70" priority="82" operator="notBetween">
      <formula>Q6*1.5</formula>
      <formula>Q6*0.5</formula>
    </cfRule>
    <cfRule type="cellIs" dxfId="69" priority="83" operator="notBetween">
      <formula>Q6*1.2</formula>
      <formula>Q6*0.8</formula>
    </cfRule>
  </conditionalFormatting>
  <conditionalFormatting sqref="U6:U37">
    <cfRule type="cellIs" dxfId="68" priority="234" operator="notBetween">
      <formula>S6*1.5</formula>
      <formula>S6*0.5</formula>
    </cfRule>
    <cfRule type="cellIs" dxfId="67" priority="235" operator="notBetween">
      <formula>S6*1.2</formula>
      <formula>S6*0.8</formula>
    </cfRule>
  </conditionalFormatting>
  <conditionalFormatting sqref="Q6:Q37">
    <cfRule type="cellIs" dxfId="66" priority="76" operator="notBetween">
      <formula>O6*1.5</formula>
      <formula>O6*0.5</formula>
    </cfRule>
    <cfRule type="cellIs" dxfId="65" priority="77" operator="notBetween">
      <formula>O6*1.2</formula>
      <formula>O6*0.8</formula>
    </cfRule>
  </conditionalFormatting>
  <conditionalFormatting sqref="O6:O37">
    <cfRule type="cellIs" dxfId="64" priority="73" operator="notBetween">
      <formula>M6*1.5</formula>
      <formula>M6*0.5</formula>
    </cfRule>
    <cfRule type="cellIs" dxfId="63" priority="74" operator="notBetween">
      <formula>M6*1.2</formula>
      <formula>M6*0.8</formula>
    </cfRule>
  </conditionalFormatting>
  <conditionalFormatting sqref="M6:M37">
    <cfRule type="cellIs" dxfId="62" priority="70" operator="notBetween">
      <formula>K6*1.5</formula>
      <formula>K6*0.5</formula>
    </cfRule>
    <cfRule type="cellIs" dxfId="61" priority="71" operator="notBetween">
      <formula>K6*1.2</formula>
      <formula>K6*0.8</formula>
    </cfRule>
  </conditionalFormatting>
  <conditionalFormatting sqref="V6:V37">
    <cfRule type="cellIs" dxfId="60" priority="28" operator="equal">
      <formula>100</formula>
    </cfRule>
    <cfRule type="cellIs" dxfId="59" priority="29" operator="notBetween">
      <formula>T6*1.5</formula>
      <formula>T6*0.5</formula>
    </cfRule>
    <cfRule type="cellIs" dxfId="58" priority="30" operator="notBetween">
      <formula>T6*1.2</formula>
      <formula>T6*0.8</formula>
    </cfRule>
  </conditionalFormatting>
  <conditionalFormatting sqref="T6:T37">
    <cfRule type="cellIs" dxfId="57" priority="25" operator="equal">
      <formula>100</formula>
    </cfRule>
    <cfRule type="cellIs" dxfId="56" priority="26" operator="notBetween">
      <formula>R6*1.5</formula>
      <formula>R6*0.5</formula>
    </cfRule>
    <cfRule type="cellIs" dxfId="55" priority="27" operator="notBetween">
      <formula>R6*1.2</formula>
      <formula>R6*0.8</formula>
    </cfRule>
  </conditionalFormatting>
  <conditionalFormatting sqref="R6:R37">
    <cfRule type="cellIs" dxfId="54" priority="22" operator="equal">
      <formula>100</formula>
    </cfRule>
    <cfRule type="cellIs" dxfId="53" priority="23" operator="notBetween">
      <formula>P6*1.5</formula>
      <formula>P6*0.5</formula>
    </cfRule>
    <cfRule type="cellIs" dxfId="52" priority="24" operator="notBetween">
      <formula>P6*1.2</formula>
      <formula>P6*0.8</formula>
    </cfRule>
  </conditionalFormatting>
  <conditionalFormatting sqref="P6:P37">
    <cfRule type="cellIs" dxfId="51" priority="19" operator="equal">
      <formula>100</formula>
    </cfRule>
    <cfRule type="cellIs" dxfId="50" priority="20" operator="notBetween">
      <formula>N6*1.5</formula>
      <formula>N6*0.5</formula>
    </cfRule>
    <cfRule type="cellIs" dxfId="49" priority="21" operator="notBetween">
      <formula>N6*1.2</formula>
      <formula>N6*0.8</formula>
    </cfRule>
  </conditionalFormatting>
  <conditionalFormatting sqref="N6:N37">
    <cfRule type="cellIs" dxfId="48" priority="16" operator="equal">
      <formula>100</formula>
    </cfRule>
    <cfRule type="cellIs" dxfId="47" priority="17" operator="notBetween">
      <formula>L6*1.5</formula>
      <formula>L6*0.5</formula>
    </cfRule>
    <cfRule type="cellIs" dxfId="46" priority="18" operator="notBetween">
      <formula>L6*1.2</formula>
      <formula>L6*0.8</formula>
    </cfRule>
  </conditionalFormatting>
  <conditionalFormatting sqref="L6:L37">
    <cfRule type="cellIs" dxfId="45" priority="13" operator="equal">
      <formula>100</formula>
    </cfRule>
    <cfRule type="cellIs" dxfId="44" priority="14" operator="notBetween">
      <formula>J6*1.5</formula>
      <formula>J6*0.5</formula>
    </cfRule>
    <cfRule type="cellIs" dxfId="43" priority="15" operator="notBetween">
      <formula>J6*1.2</formula>
      <formula>J6*0.8</formula>
    </cfRule>
  </conditionalFormatting>
  <conditionalFormatting sqref="J6:J37">
    <cfRule type="cellIs" dxfId="42" priority="10" operator="equal">
      <formula>100</formula>
    </cfRule>
    <cfRule type="cellIs" dxfId="41" priority="11" operator="notBetween">
      <formula>H6*1.5</formula>
      <formula>H6*0.5</formula>
    </cfRule>
    <cfRule type="cellIs" dxfId="40" priority="12" operator="notBetween">
      <formula>H6*1.2</formula>
      <formula>H6*0.8</formula>
    </cfRule>
  </conditionalFormatting>
  <conditionalFormatting sqref="H6:H37">
    <cfRule type="cellIs" dxfId="39" priority="7" operator="equal">
      <formula>100</formula>
    </cfRule>
    <cfRule type="cellIs" dxfId="38" priority="8" operator="notBetween">
      <formula>F6*1.5</formula>
      <formula>F6*0.5</formula>
    </cfRule>
    <cfRule type="cellIs" dxfId="37" priority="9" operator="notBetween">
      <formula>F6*1.2</formula>
      <formula>F6*0.8</formula>
    </cfRule>
  </conditionalFormatting>
  <conditionalFormatting sqref="F6:F37">
    <cfRule type="cellIs" dxfId="36" priority="4" operator="equal">
      <formula>100</formula>
    </cfRule>
    <cfRule type="cellIs" dxfId="35" priority="5" operator="notBetween">
      <formula>D6*1.5</formula>
      <formula>D6*0.5</formula>
    </cfRule>
    <cfRule type="cellIs" dxfId="34" priority="6" operator="notBetween">
      <formula>D6*1.2</formula>
      <formula>D6*0.8</formula>
    </cfRule>
  </conditionalFormatting>
  <conditionalFormatting sqref="D6:D37">
    <cfRule type="cellIs" dxfId="33" priority="1" operator="equal">
      <formula>100</formula>
    </cfRule>
    <cfRule type="cellIs" dxfId="32" priority="2" operator="notBetween">
      <formula>B6*1.5</formula>
      <formula>B6*0.5</formula>
    </cfRule>
    <cfRule type="cellIs" dxfId="31" priority="3" operator="notBetween">
      <formula>B6*1.2</formula>
      <formula>B6*0.8</formula>
    </cfRule>
  </conditionalFormatting>
  <printOptions horizontalCentered="1"/>
  <pageMargins left="0.19685039370078741" right="0.19685039370078741" top="0.39370078740157483" bottom="0.39370078740157483" header="0.39370078740157483" footer="0.39370078740157483"/>
  <pageSetup paperSize="124" scale="70" orientation="landscape" r:id="rId4"/>
  <headerFooter alignWithMargins="0"/>
  <drawing r:id="rId5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/>
  <dimension ref="B1:Z45"/>
  <sheetViews>
    <sheetView workbookViewId="0"/>
  </sheetViews>
  <sheetFormatPr baseColWidth="10" defaultRowHeight="12.75"/>
  <cols>
    <col min="1" max="1" width="2.7109375" customWidth="1"/>
    <col min="2" max="2" width="24.7109375" customWidth="1"/>
    <col min="3" max="3" width="8.7109375" customWidth="1"/>
    <col min="4" max="4" width="5.85546875" customWidth="1"/>
    <col min="5" max="5" width="8.7109375" customWidth="1"/>
    <col min="6" max="6" width="5.85546875" customWidth="1"/>
    <col min="7" max="7" width="8.7109375" customWidth="1"/>
    <col min="8" max="8" width="5.85546875" customWidth="1"/>
    <col min="9" max="9" width="8.7109375" customWidth="1"/>
    <col min="10" max="10" width="5.85546875" customWidth="1"/>
    <col min="11" max="11" width="8.7109375" customWidth="1"/>
    <col min="12" max="12" width="5.85546875" customWidth="1"/>
    <col min="13" max="13" width="8.7109375" customWidth="1"/>
    <col min="14" max="14" width="5.85546875" customWidth="1"/>
    <col min="15" max="15" width="8.7109375" customWidth="1"/>
    <col min="16" max="16" width="5.85546875" customWidth="1"/>
    <col min="17" max="17" width="8.7109375" customWidth="1"/>
    <col min="18" max="18" width="5.85546875" customWidth="1"/>
    <col min="19" max="19" width="8.7109375" customWidth="1"/>
    <col min="20" max="20" width="5.85546875" customWidth="1"/>
    <col min="21" max="21" width="2.7109375" customWidth="1"/>
  </cols>
  <sheetData>
    <row r="1" spans="2:20" ht="16.5" thickBot="1">
      <c r="B1" s="32"/>
      <c r="C1" s="33"/>
      <c r="D1" s="33"/>
      <c r="E1" s="33"/>
      <c r="F1" s="34"/>
      <c r="G1" s="33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</row>
    <row r="2" spans="2:20" ht="15.75" customHeight="1">
      <c r="B2" s="1371" t="s">
        <v>250</v>
      </c>
      <c r="C2" s="1372"/>
      <c r="D2" s="1372"/>
      <c r="E2" s="1372"/>
      <c r="F2" s="1372"/>
      <c r="G2" s="1372"/>
      <c r="H2" s="1372"/>
      <c r="I2" s="1372"/>
      <c r="J2" s="1372"/>
      <c r="K2" s="1372"/>
      <c r="L2" s="1372"/>
      <c r="M2" s="1372"/>
      <c r="N2" s="1372"/>
      <c r="O2" s="1372"/>
      <c r="P2" s="1372"/>
      <c r="Q2" s="1372"/>
      <c r="R2" s="1372"/>
      <c r="S2" s="1372"/>
      <c r="T2" s="1373"/>
    </row>
    <row r="3" spans="2:20" ht="16.5" customHeight="1" thickBot="1">
      <c r="B3" s="1379" t="s">
        <v>251</v>
      </c>
      <c r="C3" s="1380"/>
      <c r="D3" s="1380"/>
      <c r="E3" s="1380"/>
      <c r="F3" s="1380"/>
      <c r="G3" s="1380"/>
      <c r="H3" s="1380"/>
      <c r="I3" s="1380"/>
      <c r="J3" s="1380"/>
      <c r="K3" s="1380"/>
      <c r="L3" s="1380"/>
      <c r="M3" s="1380"/>
      <c r="N3" s="1380"/>
      <c r="O3" s="1380"/>
      <c r="P3" s="1380"/>
      <c r="Q3" s="1380"/>
      <c r="R3" s="1380"/>
      <c r="S3" s="1380"/>
      <c r="T3" s="1381"/>
    </row>
    <row r="4" spans="2:20" ht="15.75" customHeight="1" thickBot="1">
      <c r="B4" s="1376" t="s">
        <v>72</v>
      </c>
      <c r="C4" s="1377">
        <v>2003</v>
      </c>
      <c r="D4" s="1378"/>
      <c r="E4" s="1377">
        <v>2004</v>
      </c>
      <c r="F4" s="1378"/>
      <c r="G4" s="1377">
        <v>2005</v>
      </c>
      <c r="H4" s="1378"/>
      <c r="I4" s="1377">
        <v>2006</v>
      </c>
      <c r="J4" s="1378"/>
      <c r="K4" s="1377">
        <v>2007</v>
      </c>
      <c r="L4" s="1378"/>
      <c r="M4" s="1377">
        <v>2008</v>
      </c>
      <c r="N4" s="1378"/>
      <c r="O4" s="1377">
        <v>2009</v>
      </c>
      <c r="P4" s="1378"/>
      <c r="Q4" s="1377">
        <v>2010</v>
      </c>
      <c r="R4" s="1378"/>
      <c r="S4" s="1377">
        <v>2011</v>
      </c>
      <c r="T4" s="1378"/>
    </row>
    <row r="5" spans="2:20" ht="15.75" thickBot="1">
      <c r="B5" s="1376"/>
      <c r="C5" s="186" t="s">
        <v>164</v>
      </c>
      <c r="D5" s="186" t="s">
        <v>32</v>
      </c>
      <c r="E5" s="186" t="s">
        <v>164</v>
      </c>
      <c r="F5" s="186" t="s">
        <v>32</v>
      </c>
      <c r="G5" s="186" t="s">
        <v>164</v>
      </c>
      <c r="H5" s="186" t="s">
        <v>32</v>
      </c>
      <c r="I5" s="186" t="s">
        <v>164</v>
      </c>
      <c r="J5" s="186" t="s">
        <v>32</v>
      </c>
      <c r="K5" s="186" t="s">
        <v>164</v>
      </c>
      <c r="L5" s="186" t="s">
        <v>32</v>
      </c>
      <c r="M5" s="186" t="s">
        <v>164</v>
      </c>
      <c r="N5" s="186" t="s">
        <v>32</v>
      </c>
      <c r="O5" s="186" t="s">
        <v>164</v>
      </c>
      <c r="P5" s="186" t="s">
        <v>32</v>
      </c>
      <c r="Q5" s="186" t="s">
        <v>164</v>
      </c>
      <c r="R5" s="186" t="s">
        <v>32</v>
      </c>
      <c r="S5" s="186" t="s">
        <v>164</v>
      </c>
      <c r="T5" s="186" t="s">
        <v>32</v>
      </c>
    </row>
    <row r="6" spans="2:20" ht="13.5" thickBot="1">
      <c r="B6" s="187" t="s">
        <v>2</v>
      </c>
      <c r="C6" s="196">
        <v>2250.1999999999998</v>
      </c>
      <c r="D6" s="188">
        <v>76.7</v>
      </c>
      <c r="E6" s="197">
        <v>2458.8000000000002</v>
      </c>
      <c r="F6" s="188">
        <v>82.6</v>
      </c>
      <c r="G6" s="197">
        <v>2901.33</v>
      </c>
      <c r="H6" s="188">
        <v>95.71115065962114</v>
      </c>
      <c r="I6" s="197">
        <v>3288.33</v>
      </c>
      <c r="J6" s="188">
        <v>100</v>
      </c>
      <c r="K6" s="197">
        <v>3032.67</v>
      </c>
      <c r="L6" s="188">
        <v>100</v>
      </c>
      <c r="M6" s="197">
        <v>3470.12</v>
      </c>
      <c r="N6" s="188">
        <v>100</v>
      </c>
      <c r="O6" s="197">
        <v>3354.22</v>
      </c>
      <c r="P6" s="188">
        <v>100</v>
      </c>
      <c r="Q6" s="197">
        <v>2931.22</v>
      </c>
      <c r="R6" s="188">
        <v>100</v>
      </c>
      <c r="S6" s="197">
        <f>'3.11'!E5</f>
        <v>3351.7299999999996</v>
      </c>
      <c r="T6" s="188">
        <f>'3.11'!F5</f>
        <v>100</v>
      </c>
    </row>
    <row r="7" spans="2:20" ht="13.5" thickBot="1">
      <c r="B7" s="189" t="s">
        <v>3</v>
      </c>
      <c r="C7" s="198">
        <v>3864.55</v>
      </c>
      <c r="D7" s="190">
        <v>71.7</v>
      </c>
      <c r="E7" s="199">
        <v>4059.5</v>
      </c>
      <c r="F7" s="190">
        <v>70.7</v>
      </c>
      <c r="G7" s="199">
        <v>3960.9</v>
      </c>
      <c r="H7" s="190">
        <v>68.673708186080276</v>
      </c>
      <c r="I7" s="199">
        <v>4442.1000000000004</v>
      </c>
      <c r="J7" s="190">
        <v>83.044972995619304</v>
      </c>
      <c r="K7" s="199">
        <v>4930.79</v>
      </c>
      <c r="L7" s="190">
        <v>96.949401297027165</v>
      </c>
      <c r="M7" s="199">
        <v>5262.1</v>
      </c>
      <c r="N7" s="190">
        <v>92.557349546930553</v>
      </c>
      <c r="O7" s="199">
        <v>5620.03</v>
      </c>
      <c r="P7" s="190">
        <v>106.69980848815609</v>
      </c>
      <c r="Q7" s="199">
        <v>6697.56</v>
      </c>
      <c r="R7" s="190">
        <v>100</v>
      </c>
      <c r="S7" s="199">
        <f>'3.11'!E6</f>
        <v>5222</v>
      </c>
      <c r="T7" s="190">
        <f>'3.11'!F6</f>
        <v>92.98164738974819</v>
      </c>
    </row>
    <row r="8" spans="2:20" ht="13.5" thickBot="1">
      <c r="B8" s="187" t="s">
        <v>4</v>
      </c>
      <c r="C8" s="197">
        <v>796.5</v>
      </c>
      <c r="D8" s="188">
        <v>47.4</v>
      </c>
      <c r="E8" s="197">
        <v>780.5</v>
      </c>
      <c r="F8" s="188">
        <v>46.4</v>
      </c>
      <c r="G8" s="197">
        <v>847.5</v>
      </c>
      <c r="H8" s="188">
        <v>60.127711457854303</v>
      </c>
      <c r="I8" s="197">
        <v>823.5</v>
      </c>
      <c r="J8" s="188">
        <v>48.177169619454027</v>
      </c>
      <c r="K8" s="197">
        <v>837.5</v>
      </c>
      <c r="L8" s="188">
        <v>47.871773792069618</v>
      </c>
      <c r="M8" s="197">
        <v>844.8</v>
      </c>
      <c r="N8" s="188">
        <v>44.92117954580641</v>
      </c>
      <c r="O8" s="197">
        <v>1062.77</v>
      </c>
      <c r="P8" s="188">
        <v>58.935894259322154</v>
      </c>
      <c r="Q8" s="197">
        <v>1062.77</v>
      </c>
      <c r="R8" s="188">
        <v>56.720588198152299</v>
      </c>
      <c r="S8" s="197">
        <f>'3.11'!E7</f>
        <v>1172.77</v>
      </c>
      <c r="T8" s="188">
        <f>'3.11'!F7</f>
        <v>70.798121011472787</v>
      </c>
    </row>
    <row r="9" spans="2:20" ht="13.5" thickBot="1">
      <c r="B9" s="189" t="s">
        <v>5</v>
      </c>
      <c r="C9" s="198">
        <v>45.5</v>
      </c>
      <c r="D9" s="190">
        <v>2.2999999999999998</v>
      </c>
      <c r="E9" s="199">
        <v>37</v>
      </c>
      <c r="F9" s="190">
        <v>1.9</v>
      </c>
      <c r="G9" s="199">
        <v>48</v>
      </c>
      <c r="H9" s="190">
        <v>61.571969187225527</v>
      </c>
      <c r="I9" s="199">
        <v>47.3</v>
      </c>
      <c r="J9" s="190">
        <v>1.9009221682890813</v>
      </c>
      <c r="K9" s="199">
        <v>47.3</v>
      </c>
      <c r="L9" s="190">
        <v>2.8845655225531477</v>
      </c>
      <c r="M9" s="199">
        <v>61.3</v>
      </c>
      <c r="N9" s="190">
        <v>3.8494343428923896</v>
      </c>
      <c r="O9" s="199">
        <v>97.3</v>
      </c>
      <c r="P9" s="190">
        <v>6.1081449256256457</v>
      </c>
      <c r="Q9" s="199">
        <v>99.8</v>
      </c>
      <c r="R9" s="190">
        <v>5.6484534042907706</v>
      </c>
      <c r="S9" s="199">
        <f>'3.11'!E8</f>
        <v>147.30000000000001</v>
      </c>
      <c r="T9" s="190">
        <f>'3.11'!F8</f>
        <v>6.828058470955062</v>
      </c>
    </row>
    <row r="10" spans="2:20" ht="13.5" thickBot="1">
      <c r="B10" s="187" t="s">
        <v>7</v>
      </c>
      <c r="C10" s="196">
        <v>219</v>
      </c>
      <c r="D10" s="188">
        <v>5.3</v>
      </c>
      <c r="E10" s="197">
        <v>851</v>
      </c>
      <c r="F10" s="188">
        <v>20.5</v>
      </c>
      <c r="G10" s="197">
        <v>964.9</v>
      </c>
      <c r="H10" s="188">
        <v>19.851459751011355</v>
      </c>
      <c r="I10" s="197">
        <v>953.2</v>
      </c>
      <c r="J10" s="188">
        <v>17.728230980325421</v>
      </c>
      <c r="K10" s="197">
        <v>1181.93</v>
      </c>
      <c r="L10" s="188">
        <v>23.76074689630936</v>
      </c>
      <c r="M10" s="197">
        <v>1356.1</v>
      </c>
      <c r="N10" s="188">
        <v>47.180987049350527</v>
      </c>
      <c r="O10" s="197">
        <v>969.41</v>
      </c>
      <c r="P10" s="188">
        <v>21.089280836596835</v>
      </c>
      <c r="Q10" s="197">
        <v>918.17</v>
      </c>
      <c r="R10" s="188">
        <v>26.36358250630963</v>
      </c>
      <c r="S10" s="197">
        <f>'3.11'!E11</f>
        <v>3858</v>
      </c>
      <c r="T10" s="188">
        <f>'3.11'!F11</f>
        <v>48.217774609453052</v>
      </c>
    </row>
    <row r="11" spans="2:20" ht="13.5" thickBot="1">
      <c r="B11" s="189" t="s">
        <v>8</v>
      </c>
      <c r="C11" s="199">
        <v>3776.5</v>
      </c>
      <c r="D11" s="190">
        <v>32.1</v>
      </c>
      <c r="E11" s="199">
        <v>3953.7</v>
      </c>
      <c r="F11" s="190">
        <v>33.700000000000003</v>
      </c>
      <c r="G11" s="199">
        <v>6093.1</v>
      </c>
      <c r="H11" s="190">
        <v>51.52754710173101</v>
      </c>
      <c r="I11" s="199">
        <v>6241.6</v>
      </c>
      <c r="J11" s="190">
        <v>56.734589010666767</v>
      </c>
      <c r="K11" s="199">
        <v>6309.3</v>
      </c>
      <c r="L11" s="190">
        <v>71.220073609719762</v>
      </c>
      <c r="M11" s="199">
        <v>5928.4000000000005</v>
      </c>
      <c r="N11" s="190">
        <v>71.525453257352893</v>
      </c>
      <c r="O11" s="199">
        <v>5937.25</v>
      </c>
      <c r="P11" s="190">
        <v>71.630663460656436</v>
      </c>
      <c r="Q11" s="199">
        <v>6433.8</v>
      </c>
      <c r="R11" s="190">
        <v>74.109881657101923</v>
      </c>
      <c r="S11" s="199">
        <f>'3.11'!E12</f>
        <v>1355.6999999999998</v>
      </c>
      <c r="T11" s="190">
        <f>'3.11'!F12</f>
        <v>53.305098642829329</v>
      </c>
    </row>
    <row r="12" spans="2:20" ht="13.5" thickBot="1">
      <c r="B12" s="187" t="s">
        <v>67</v>
      </c>
      <c r="C12" s="196">
        <v>2510</v>
      </c>
      <c r="D12" s="188">
        <v>38.700000000000003</v>
      </c>
      <c r="E12" s="197">
        <v>2435</v>
      </c>
      <c r="F12" s="188">
        <v>37.200000000000003</v>
      </c>
      <c r="G12" s="197">
        <v>2562</v>
      </c>
      <c r="H12" s="188">
        <v>37.570191291480029</v>
      </c>
      <c r="I12" s="197">
        <v>2753</v>
      </c>
      <c r="J12" s="188">
        <v>42.906481637335027</v>
      </c>
      <c r="K12" s="197">
        <v>2966</v>
      </c>
      <c r="L12" s="188">
        <v>43.2233883284702</v>
      </c>
      <c r="M12" s="197">
        <v>3866</v>
      </c>
      <c r="N12" s="188">
        <v>51.321904711575343</v>
      </c>
      <c r="O12" s="197">
        <v>4026</v>
      </c>
      <c r="P12" s="188">
        <v>49.810681366137729</v>
      </c>
      <c r="Q12" s="197">
        <v>4026</v>
      </c>
      <c r="R12" s="188">
        <v>50.671721863903038</v>
      </c>
      <c r="S12" s="197">
        <f>'3.11'!E9</f>
        <v>900.32999999999993</v>
      </c>
      <c r="T12" s="188">
        <f>'3.11'!F9</f>
        <v>23.125812392323162</v>
      </c>
    </row>
    <row r="13" spans="2:20" ht="13.5" thickBot="1">
      <c r="B13" s="189" t="s">
        <v>6</v>
      </c>
      <c r="C13" s="198">
        <v>454.7</v>
      </c>
      <c r="D13" s="190">
        <v>20.8</v>
      </c>
      <c r="E13" s="199">
        <v>373.9</v>
      </c>
      <c r="F13" s="190">
        <v>17</v>
      </c>
      <c r="G13" s="199">
        <v>375.7</v>
      </c>
      <c r="H13" s="190">
        <v>16.84701105690824</v>
      </c>
      <c r="I13" s="199">
        <v>382.3</v>
      </c>
      <c r="J13" s="190">
        <v>18.614275976239163</v>
      </c>
      <c r="K13" s="199">
        <v>945.5</v>
      </c>
      <c r="L13" s="190">
        <v>36.669471550903801</v>
      </c>
      <c r="M13" s="199">
        <v>1001.8000000000001</v>
      </c>
      <c r="N13" s="190">
        <v>37.805525969471368</v>
      </c>
      <c r="O13" s="199">
        <v>1145.9000000000001</v>
      </c>
      <c r="P13" s="190">
        <v>43.906296828130806</v>
      </c>
      <c r="Q13" s="199">
        <v>1368.4</v>
      </c>
      <c r="R13" s="190">
        <v>51.812849275496184</v>
      </c>
      <c r="S13" s="199">
        <f>'3.11'!E10</f>
        <v>6548.9</v>
      </c>
      <c r="T13" s="190">
        <f>'3.11'!F10</f>
        <v>77.982772905795045</v>
      </c>
    </row>
    <row r="14" spans="2:20" ht="13.5" thickBot="1">
      <c r="B14" s="187" t="s">
        <v>9</v>
      </c>
      <c r="C14" s="197">
        <v>3790</v>
      </c>
      <c r="D14" s="188">
        <v>13.5</v>
      </c>
      <c r="E14" s="197">
        <v>3790</v>
      </c>
      <c r="F14" s="188">
        <v>13.3</v>
      </c>
      <c r="G14" s="197">
        <v>3525</v>
      </c>
      <c r="H14" s="188">
        <v>12.498114025278289</v>
      </c>
      <c r="I14" s="197">
        <v>3525</v>
      </c>
      <c r="J14" s="188">
        <v>14.396117189539769</v>
      </c>
      <c r="K14" s="197">
        <v>2805.8</v>
      </c>
      <c r="L14" s="188">
        <v>11.871007169266749</v>
      </c>
      <c r="M14" s="197">
        <v>3122.8</v>
      </c>
      <c r="N14" s="188">
        <v>12.938917243898354</v>
      </c>
      <c r="O14" s="197">
        <v>3329.8</v>
      </c>
      <c r="P14" s="188">
        <v>14.387843170065528</v>
      </c>
      <c r="Q14" s="197">
        <v>3329.8</v>
      </c>
      <c r="R14" s="188">
        <v>15.052390441763905</v>
      </c>
      <c r="S14" s="197">
        <f>'3.11'!E13</f>
        <v>3062.8</v>
      </c>
      <c r="T14" s="188">
        <f>'3.11'!F13</f>
        <v>14.020799691227293</v>
      </c>
    </row>
    <row r="15" spans="2:20" ht="13.5" thickBot="1">
      <c r="B15" s="189" t="s">
        <v>10</v>
      </c>
      <c r="C15" s="198">
        <v>2410.9</v>
      </c>
      <c r="D15" s="190">
        <v>50.7</v>
      </c>
      <c r="E15" s="199">
        <v>2433.7399999999998</v>
      </c>
      <c r="F15" s="190">
        <v>54.3</v>
      </c>
      <c r="G15" s="199">
        <v>2438.5700000000002</v>
      </c>
      <c r="H15" s="190">
        <v>59.732286050300942</v>
      </c>
      <c r="I15" s="199">
        <v>2552.9</v>
      </c>
      <c r="J15" s="190">
        <v>56.383380733444575</v>
      </c>
      <c r="K15" s="199">
        <v>2576.5</v>
      </c>
      <c r="L15" s="190">
        <v>53.599724955477946</v>
      </c>
      <c r="M15" s="199">
        <v>2671.3700000000003</v>
      </c>
      <c r="N15" s="190">
        <v>58.888681862611001</v>
      </c>
      <c r="O15" s="199">
        <v>3208.06</v>
      </c>
      <c r="P15" s="190">
        <v>67.733325255032625</v>
      </c>
      <c r="Q15" s="199">
        <v>3359.56</v>
      </c>
      <c r="R15" s="190">
        <v>68.248899269368621</v>
      </c>
      <c r="S15" s="199">
        <f>'3.11'!E14</f>
        <v>3395.6600000000003</v>
      </c>
      <c r="T15" s="190">
        <f>'3.11'!F14</f>
        <v>73.200019522254166</v>
      </c>
    </row>
    <row r="16" spans="2:20" ht="13.5" thickBot="1">
      <c r="B16" s="187" t="s">
        <v>11</v>
      </c>
      <c r="C16" s="196">
        <v>2866</v>
      </c>
      <c r="D16" s="188">
        <v>35</v>
      </c>
      <c r="E16" s="197">
        <v>2879</v>
      </c>
      <c r="F16" s="188">
        <v>34.4</v>
      </c>
      <c r="G16" s="197">
        <v>3398</v>
      </c>
      <c r="H16" s="188">
        <v>36.14834811907064</v>
      </c>
      <c r="I16" s="197">
        <v>3691.5</v>
      </c>
      <c r="J16" s="188">
        <v>42.848437363976672</v>
      </c>
      <c r="K16" s="197">
        <v>4259.5</v>
      </c>
      <c r="L16" s="188">
        <v>49.411542032706471</v>
      </c>
      <c r="M16" s="197">
        <v>4305.59</v>
      </c>
      <c r="N16" s="188">
        <v>50.100453176722773</v>
      </c>
      <c r="O16" s="197">
        <v>4415.6099999999997</v>
      </c>
      <c r="P16" s="188">
        <v>53.581658038642964</v>
      </c>
      <c r="Q16" s="197">
        <v>4443.6099999999997</v>
      </c>
      <c r="R16" s="188">
        <v>53.197773255117923</v>
      </c>
      <c r="S16" s="197">
        <f>'3.11'!E15</f>
        <v>4633.6099999999997</v>
      </c>
      <c r="T16" s="188">
        <f>'3.11'!F15</f>
        <v>54.650848153876666</v>
      </c>
    </row>
    <row r="17" spans="2:20" ht="13.5" thickBot="1">
      <c r="B17" s="189" t="s">
        <v>12</v>
      </c>
      <c r="C17" s="199">
        <v>1656.7</v>
      </c>
      <c r="D17" s="190">
        <v>57.3</v>
      </c>
      <c r="E17" s="199">
        <v>1662.5</v>
      </c>
      <c r="F17" s="190">
        <v>55.7</v>
      </c>
      <c r="G17" s="199">
        <v>1800.7</v>
      </c>
      <c r="H17" s="190">
        <v>78.084373835224454</v>
      </c>
      <c r="I17" s="199">
        <v>1800.7</v>
      </c>
      <c r="J17" s="190">
        <v>56.182227477586466</v>
      </c>
      <c r="K17" s="199">
        <v>1074.5</v>
      </c>
      <c r="L17" s="190">
        <v>31.352580949525759</v>
      </c>
      <c r="M17" s="199">
        <v>1216.7</v>
      </c>
      <c r="N17" s="190">
        <v>33.095865479376876</v>
      </c>
      <c r="O17" s="199">
        <v>2694.5</v>
      </c>
      <c r="P17" s="190">
        <v>72.50394401408883</v>
      </c>
      <c r="Q17" s="199">
        <v>3355.03</v>
      </c>
      <c r="R17" s="190">
        <v>88.466142787258093</v>
      </c>
      <c r="S17" s="199">
        <f>'3.11'!E16</f>
        <v>3141.96</v>
      </c>
      <c r="T17" s="190">
        <f>'3.11'!F16</f>
        <v>75.045761947528717</v>
      </c>
    </row>
    <row r="18" spans="2:20" ht="13.5" thickBot="1">
      <c r="B18" s="187" t="s">
        <v>13</v>
      </c>
      <c r="C18" s="196">
        <v>47.7</v>
      </c>
      <c r="D18" s="188">
        <v>2.2999999999999998</v>
      </c>
      <c r="E18" s="197">
        <v>47.7</v>
      </c>
      <c r="F18" s="188">
        <v>2.2000000000000002</v>
      </c>
      <c r="G18" s="197">
        <v>49.7</v>
      </c>
      <c r="H18" s="188">
        <v>2.3803615999347305</v>
      </c>
      <c r="I18" s="197">
        <v>49.7</v>
      </c>
      <c r="J18" s="188">
        <v>2.1027176292649896</v>
      </c>
      <c r="K18" s="197">
        <v>211.7</v>
      </c>
      <c r="L18" s="188">
        <v>8.8676418882799179</v>
      </c>
      <c r="M18" s="197">
        <v>281.7</v>
      </c>
      <c r="N18" s="188">
        <v>7.4790919952210269</v>
      </c>
      <c r="O18" s="197">
        <v>289.2</v>
      </c>
      <c r="P18" s="188">
        <v>7.6782158502588613</v>
      </c>
      <c r="Q18" s="197">
        <v>367.2</v>
      </c>
      <c r="R18" s="188">
        <v>14.535136899320211</v>
      </c>
      <c r="S18" s="197">
        <f>'3.11'!E17</f>
        <v>202.5</v>
      </c>
      <c r="T18" s="188">
        <f>'3.11'!F17</f>
        <v>7.8997753407554772</v>
      </c>
    </row>
    <row r="19" spans="2:20" ht="13.5" thickBot="1">
      <c r="B19" s="189" t="s">
        <v>14</v>
      </c>
      <c r="C19" s="198">
        <v>2558.9</v>
      </c>
      <c r="D19" s="190">
        <v>18.600000000000001</v>
      </c>
      <c r="E19" s="199">
        <v>2720.9</v>
      </c>
      <c r="F19" s="190">
        <v>18.100000000000001</v>
      </c>
      <c r="G19" s="199">
        <v>3250.6</v>
      </c>
      <c r="H19" s="190">
        <v>20.547482167873589</v>
      </c>
      <c r="I19" s="199">
        <v>3275.6</v>
      </c>
      <c r="J19" s="190">
        <v>22.35833393826292</v>
      </c>
      <c r="K19" s="199">
        <v>3388.5</v>
      </c>
      <c r="L19" s="190">
        <v>23.022645774348408</v>
      </c>
      <c r="M19" s="199">
        <v>3493.5</v>
      </c>
      <c r="N19" s="190">
        <v>24.741219618845328</v>
      </c>
      <c r="O19" s="199">
        <v>3530.3</v>
      </c>
      <c r="P19" s="190">
        <v>24.142227894372517</v>
      </c>
      <c r="Q19" s="199">
        <v>3811.3</v>
      </c>
      <c r="R19" s="190">
        <v>26.734040259729454</v>
      </c>
      <c r="S19" s="199">
        <f>'3.11'!E18</f>
        <v>6277.36</v>
      </c>
      <c r="T19" s="190">
        <f>'3.11'!F18</f>
        <v>47.314962465237642</v>
      </c>
    </row>
    <row r="20" spans="2:20" ht="13.5" thickBot="1">
      <c r="B20" s="187" t="s">
        <v>15</v>
      </c>
      <c r="C20" s="197">
        <v>4450.7</v>
      </c>
      <c r="D20" s="188">
        <v>17.899999999999999</v>
      </c>
      <c r="E20" s="197">
        <v>4450.7</v>
      </c>
      <c r="F20" s="188">
        <v>17.8</v>
      </c>
      <c r="G20" s="197">
        <v>4587.3999999999996</v>
      </c>
      <c r="H20" s="188">
        <v>16.551573746962177</v>
      </c>
      <c r="I20" s="197">
        <v>4733.3</v>
      </c>
      <c r="J20" s="188">
        <v>18.828505975374529</v>
      </c>
      <c r="K20" s="197">
        <v>4898.3</v>
      </c>
      <c r="L20" s="188">
        <v>19.883794350945401</v>
      </c>
      <c r="M20" s="197">
        <v>5190.3</v>
      </c>
      <c r="N20" s="188">
        <v>21.083766069477146</v>
      </c>
      <c r="O20" s="197">
        <v>5190.3</v>
      </c>
      <c r="P20" s="188">
        <v>22.243672436200807</v>
      </c>
      <c r="Q20" s="197">
        <v>5999.6</v>
      </c>
      <c r="R20" s="188">
        <v>26.081770977784487</v>
      </c>
      <c r="S20" s="197">
        <f>'3.11'!E19</f>
        <v>6788.9000000000005</v>
      </c>
      <c r="T20" s="188">
        <f>'3.11'!F19</f>
        <v>29.913366004789392</v>
      </c>
    </row>
    <row r="21" spans="2:20" ht="13.5" thickBot="1">
      <c r="B21" s="189" t="s">
        <v>68</v>
      </c>
      <c r="C21" s="198">
        <v>997.2</v>
      </c>
      <c r="D21" s="190">
        <v>15.5</v>
      </c>
      <c r="E21" s="199">
        <v>1052.2</v>
      </c>
      <c r="F21" s="190">
        <v>16.2</v>
      </c>
      <c r="G21" s="199">
        <v>904.1</v>
      </c>
      <c r="H21" s="190">
        <v>15.76397109276807</v>
      </c>
      <c r="I21" s="199">
        <v>1043.5999999999999</v>
      </c>
      <c r="J21" s="190">
        <v>16.465463312041511</v>
      </c>
      <c r="K21" s="199">
        <v>2470.6</v>
      </c>
      <c r="L21" s="190">
        <v>38.127547915039287</v>
      </c>
      <c r="M21" s="199">
        <v>2473.6</v>
      </c>
      <c r="N21" s="190">
        <v>26.963613683883853</v>
      </c>
      <c r="O21" s="199">
        <v>2793.1</v>
      </c>
      <c r="P21" s="190">
        <v>30.442131751654145</v>
      </c>
      <c r="Q21" s="199">
        <v>2793.1</v>
      </c>
      <c r="R21" s="190">
        <v>30.47572285870158</v>
      </c>
      <c r="S21" s="199">
        <f>'3.11'!E20</f>
        <v>2855.6</v>
      </c>
      <c r="T21" s="190">
        <f>'3.11'!F20</f>
        <v>30.353106337378648</v>
      </c>
    </row>
    <row r="22" spans="2:20" ht="13.5" thickBot="1">
      <c r="B22" s="187" t="s">
        <v>16</v>
      </c>
      <c r="C22" s="196">
        <v>1067.2</v>
      </c>
      <c r="D22" s="188">
        <v>17.7</v>
      </c>
      <c r="E22" s="197">
        <v>1075.5</v>
      </c>
      <c r="F22" s="188">
        <v>20</v>
      </c>
      <c r="G22" s="197">
        <v>1075.5</v>
      </c>
      <c r="H22" s="188">
        <v>19.083003968798156</v>
      </c>
      <c r="I22" s="197">
        <v>1013.1</v>
      </c>
      <c r="J22" s="188">
        <v>15.976345357776465</v>
      </c>
      <c r="K22" s="197">
        <v>1059.1000000000001</v>
      </c>
      <c r="L22" s="188">
        <v>16.460295343232705</v>
      </c>
      <c r="M22" s="197">
        <v>1214.1000000000001</v>
      </c>
      <c r="N22" s="188">
        <v>18.881897542708824</v>
      </c>
      <c r="O22" s="197">
        <v>1366.1</v>
      </c>
      <c r="P22" s="188">
        <v>20.372712142785929</v>
      </c>
      <c r="Q22" s="197">
        <v>1336.6</v>
      </c>
      <c r="R22" s="188">
        <v>20.49951433089787</v>
      </c>
      <c r="S22" s="197">
        <f>'3.11'!E21</f>
        <v>1826.1</v>
      </c>
      <c r="T22" s="188">
        <f>'3.11'!F21</f>
        <v>27.532059302323887</v>
      </c>
    </row>
    <row r="23" spans="2:20" ht="13.5" thickBot="1">
      <c r="B23" s="189" t="s">
        <v>17</v>
      </c>
      <c r="C23" s="199">
        <v>1467.1</v>
      </c>
      <c r="D23" s="190">
        <v>82.6</v>
      </c>
      <c r="E23" s="199">
        <v>1467.1</v>
      </c>
      <c r="F23" s="190">
        <v>80.900000000000006</v>
      </c>
      <c r="G23" s="199">
        <v>1172.4000000000001</v>
      </c>
      <c r="H23" s="190">
        <v>72.646725030294334</v>
      </c>
      <c r="I23" s="199">
        <v>1173.4000000000001</v>
      </c>
      <c r="J23" s="190">
        <v>63.033358151307993</v>
      </c>
      <c r="K23" s="199">
        <v>1198.3999999999999</v>
      </c>
      <c r="L23" s="190">
        <v>55.487135200265861</v>
      </c>
      <c r="M23" s="199">
        <v>1228.3999999999999</v>
      </c>
      <c r="N23" s="190">
        <v>60.480273030836898</v>
      </c>
      <c r="O23" s="199">
        <v>1428.4</v>
      </c>
      <c r="P23" s="190">
        <v>70.327047703278595</v>
      </c>
      <c r="Q23" s="199">
        <v>1628.4</v>
      </c>
      <c r="R23" s="190">
        <v>79.022496172287262</v>
      </c>
      <c r="S23" s="199">
        <f>'3.11'!E22</f>
        <v>1809.2</v>
      </c>
      <c r="T23" s="190">
        <f>'3.11'!F22</f>
        <v>90.746369712225388</v>
      </c>
    </row>
    <row r="24" spans="2:20" ht="13.5" thickBot="1">
      <c r="B24" s="187" t="s">
        <v>18</v>
      </c>
      <c r="C24" s="196">
        <v>9163.2999999999993</v>
      </c>
      <c r="D24" s="188">
        <v>98.2</v>
      </c>
      <c r="E24" s="197">
        <v>9754.2000000000007</v>
      </c>
      <c r="F24" s="188">
        <v>96.6</v>
      </c>
      <c r="G24" s="197">
        <v>11118.8</v>
      </c>
      <c r="H24" s="188">
        <v>97.961254021288937</v>
      </c>
      <c r="I24" s="197">
        <v>11102.2</v>
      </c>
      <c r="J24" s="188">
        <v>100</v>
      </c>
      <c r="K24" s="197">
        <v>11869.700000000003</v>
      </c>
      <c r="L24" s="188">
        <v>100</v>
      </c>
      <c r="M24" s="197">
        <v>11645.93</v>
      </c>
      <c r="N24" s="188">
        <v>100</v>
      </c>
      <c r="O24" s="197">
        <v>10877.15</v>
      </c>
      <c r="P24" s="188">
        <v>100</v>
      </c>
      <c r="Q24" s="197">
        <v>10138.870000000001</v>
      </c>
      <c r="R24" s="188">
        <v>100</v>
      </c>
      <c r="S24" s="197">
        <f>'3.11'!E23</f>
        <v>10623.03</v>
      </c>
      <c r="T24" s="188">
        <f>'3.11'!F23</f>
        <v>100</v>
      </c>
    </row>
    <row r="25" spans="2:20" ht="13.5" thickBot="1">
      <c r="B25" s="189" t="s">
        <v>19</v>
      </c>
      <c r="C25" s="198">
        <v>612.9</v>
      </c>
      <c r="D25" s="190">
        <v>41.7</v>
      </c>
      <c r="E25" s="199">
        <v>640.29999999999995</v>
      </c>
      <c r="F25" s="190">
        <v>43</v>
      </c>
      <c r="G25" s="199">
        <v>639.9</v>
      </c>
      <c r="H25" s="190">
        <v>62.852796201549509</v>
      </c>
      <c r="I25" s="199">
        <v>660.8</v>
      </c>
      <c r="J25" s="190">
        <v>35.951339470305321</v>
      </c>
      <c r="K25" s="199">
        <v>686.1</v>
      </c>
      <c r="L25" s="190">
        <v>32.363473046043715</v>
      </c>
      <c r="M25" s="199">
        <v>986.1</v>
      </c>
      <c r="N25" s="190">
        <v>44.384619204947917</v>
      </c>
      <c r="O25" s="199">
        <v>986.1</v>
      </c>
      <c r="P25" s="190">
        <v>44.055977638667237</v>
      </c>
      <c r="Q25" s="199">
        <v>995.1</v>
      </c>
      <c r="R25" s="190">
        <v>41.873521176326214</v>
      </c>
      <c r="S25" s="199">
        <f>'3.11'!E24</f>
        <v>995.1</v>
      </c>
      <c r="T25" s="190">
        <f>'3.11'!F24</f>
        <v>39.767191207011912</v>
      </c>
    </row>
    <row r="26" spans="2:20" ht="13.5" thickBot="1">
      <c r="B26" s="187" t="s">
        <v>29</v>
      </c>
      <c r="C26" s="197">
        <v>2169.6</v>
      </c>
      <c r="D26" s="188">
        <v>45</v>
      </c>
      <c r="E26" s="197">
        <v>2181.9</v>
      </c>
      <c r="F26" s="188">
        <v>44.9</v>
      </c>
      <c r="G26" s="197">
        <v>2275.2399999999998</v>
      </c>
      <c r="H26" s="188">
        <v>46.687168620131288</v>
      </c>
      <c r="I26" s="197">
        <v>2421.09</v>
      </c>
      <c r="J26" s="188">
        <v>44.294131739682037</v>
      </c>
      <c r="K26" s="197">
        <v>2423.29</v>
      </c>
      <c r="L26" s="188">
        <v>43.856499539703321</v>
      </c>
      <c r="M26" s="197">
        <v>2426.2499999999995</v>
      </c>
      <c r="N26" s="188">
        <v>42.689969527105383</v>
      </c>
      <c r="O26" s="197">
        <v>2545.29</v>
      </c>
      <c r="P26" s="188">
        <v>44.761177324784946</v>
      </c>
      <c r="Q26" s="197">
        <v>2571.09</v>
      </c>
      <c r="R26" s="188">
        <v>43.825726388726252</v>
      </c>
      <c r="S26" s="197">
        <f>'3.11'!E25</f>
        <v>2757.2599999999998</v>
      </c>
      <c r="T26" s="188">
        <f>'3.11'!F25</f>
        <v>49.046332408446311</v>
      </c>
    </row>
    <row r="27" spans="2:20" ht="13.5" thickBot="1">
      <c r="B27" s="189" t="s">
        <v>69</v>
      </c>
      <c r="C27" s="198">
        <v>657.4</v>
      </c>
      <c r="D27" s="190">
        <v>22.9</v>
      </c>
      <c r="E27" s="199">
        <v>657.4</v>
      </c>
      <c r="F27" s="190">
        <v>22.7</v>
      </c>
      <c r="G27" s="199">
        <v>750.6</v>
      </c>
      <c r="H27" s="190">
        <v>27.12890490088455</v>
      </c>
      <c r="I27" s="199">
        <v>774.1</v>
      </c>
      <c r="J27" s="190">
        <v>24.077127920745674</v>
      </c>
      <c r="K27" s="199">
        <v>711.06</v>
      </c>
      <c r="L27" s="190">
        <v>22.251521158869668</v>
      </c>
      <c r="M27" s="199">
        <v>716.2</v>
      </c>
      <c r="N27" s="190">
        <v>22.699393744591873</v>
      </c>
      <c r="O27" s="199">
        <v>800.45</v>
      </c>
      <c r="P27" s="190">
        <v>26.456953299162411</v>
      </c>
      <c r="Q27" s="199">
        <v>1499.27</v>
      </c>
      <c r="R27" s="190">
        <v>46.188749756080796</v>
      </c>
      <c r="S27" s="199">
        <f>'3.11'!E26</f>
        <v>1506.3700000000001</v>
      </c>
      <c r="T27" s="190">
        <f>'3.11'!F26</f>
        <v>46.887567177888286</v>
      </c>
    </row>
    <row r="28" spans="2:20" ht="13.5" thickBot="1">
      <c r="B28" s="187" t="s">
        <v>20</v>
      </c>
      <c r="C28" s="196">
        <v>1019.8</v>
      </c>
      <c r="D28" s="188">
        <v>72.900000000000006</v>
      </c>
      <c r="E28" s="197">
        <v>1349.9</v>
      </c>
      <c r="F28" s="188">
        <v>96.3</v>
      </c>
      <c r="G28" s="197">
        <v>1611.5</v>
      </c>
      <c r="H28" s="188">
        <v>96.567502412270443</v>
      </c>
      <c r="I28" s="197">
        <v>1600.9</v>
      </c>
      <c r="J28" s="188">
        <v>100</v>
      </c>
      <c r="K28" s="197">
        <v>1600.8999999999999</v>
      </c>
      <c r="L28" s="188">
        <v>54.912503989564343</v>
      </c>
      <c r="M28" s="197">
        <v>1600.8999999999999</v>
      </c>
      <c r="N28" s="188">
        <v>66.970327172801163</v>
      </c>
      <c r="O28" s="197">
        <v>1725.18</v>
      </c>
      <c r="P28" s="188">
        <v>69.202751862883503</v>
      </c>
      <c r="Q28" s="197">
        <v>1725.18</v>
      </c>
      <c r="R28" s="188">
        <v>62.624386590787161</v>
      </c>
      <c r="S28" s="197">
        <f>'3.11'!E27</f>
        <v>1734.15</v>
      </c>
      <c r="T28" s="188">
        <f>'3.11'!F27</f>
        <v>61.586614086085611</v>
      </c>
    </row>
    <row r="29" spans="2:20" ht="13.5" thickBot="1">
      <c r="B29" s="189" t="s">
        <v>21</v>
      </c>
      <c r="C29" s="199">
        <v>545</v>
      </c>
      <c r="D29" s="190">
        <v>22.1</v>
      </c>
      <c r="E29" s="199">
        <v>558.79999999999995</v>
      </c>
      <c r="F29" s="190">
        <v>22.1</v>
      </c>
      <c r="G29" s="199">
        <v>1258.8</v>
      </c>
      <c r="H29" s="190">
        <v>51.156724641799542</v>
      </c>
      <c r="I29" s="199">
        <v>1300.4000000000001</v>
      </c>
      <c r="J29" s="190">
        <v>46.1740306993213</v>
      </c>
      <c r="K29" s="199">
        <v>1725.1599999999999</v>
      </c>
      <c r="L29" s="190">
        <v>56.56416134136586</v>
      </c>
      <c r="M29" s="199">
        <v>1740.23</v>
      </c>
      <c r="N29" s="190">
        <v>60.079724900043921</v>
      </c>
      <c r="O29" s="199">
        <v>1906.22</v>
      </c>
      <c r="P29" s="190">
        <v>62.978691012445019</v>
      </c>
      <c r="Q29" s="199">
        <v>1906.22</v>
      </c>
      <c r="R29" s="190">
        <v>61.696457627532538</v>
      </c>
      <c r="S29" s="199">
        <f>'3.11'!E28</f>
        <v>2115.2199999999998</v>
      </c>
      <c r="T29" s="190">
        <f>'3.11'!F28</f>
        <v>60.471766008932079</v>
      </c>
    </row>
    <row r="30" spans="2:20" ht="13.5" thickBot="1">
      <c r="B30" s="187" t="s">
        <v>22</v>
      </c>
      <c r="C30" s="196">
        <v>2580.1</v>
      </c>
      <c r="D30" s="188">
        <v>39.9</v>
      </c>
      <c r="E30" s="197">
        <v>2792.5</v>
      </c>
      <c r="F30" s="188">
        <v>43.1</v>
      </c>
      <c r="G30" s="197">
        <v>3579.4</v>
      </c>
      <c r="H30" s="188">
        <v>61.732219472687412</v>
      </c>
      <c r="I30" s="197">
        <v>3818.7</v>
      </c>
      <c r="J30" s="188">
        <v>58.570836010039365</v>
      </c>
      <c r="K30" s="197">
        <v>4178.58</v>
      </c>
      <c r="L30" s="188">
        <v>63.863320643586704</v>
      </c>
      <c r="M30" s="197">
        <v>4509.87</v>
      </c>
      <c r="N30" s="188">
        <v>68.409693561917024</v>
      </c>
      <c r="O30" s="197">
        <v>4574.3100000000004</v>
      </c>
      <c r="P30" s="188">
        <v>69.387962655584815</v>
      </c>
      <c r="Q30" s="197">
        <v>4809.62</v>
      </c>
      <c r="R30" s="188">
        <v>73.582354196683596</v>
      </c>
      <c r="S30" s="197">
        <f>'3.11'!E29</f>
        <v>5082</v>
      </c>
      <c r="T30" s="188">
        <f>'3.11'!F29</f>
        <v>77.291125553915592</v>
      </c>
    </row>
    <row r="31" spans="2:20" ht="13.5" thickBot="1">
      <c r="B31" s="189" t="s">
        <v>30</v>
      </c>
      <c r="C31" s="198">
        <v>2575.1</v>
      </c>
      <c r="D31" s="190">
        <v>30.5</v>
      </c>
      <c r="E31" s="199">
        <v>2575.1</v>
      </c>
      <c r="F31" s="190">
        <v>34.4</v>
      </c>
      <c r="G31" s="199">
        <v>2577.1</v>
      </c>
      <c r="H31" s="190">
        <v>28.302327641746572</v>
      </c>
      <c r="I31" s="199">
        <v>2581.1</v>
      </c>
      <c r="J31" s="190">
        <v>30.546314943205548</v>
      </c>
      <c r="K31" s="199">
        <v>3004.1</v>
      </c>
      <c r="L31" s="190">
        <v>36.257255232418586</v>
      </c>
      <c r="M31" s="199">
        <v>3092.98</v>
      </c>
      <c r="N31" s="190">
        <v>39.563855053305268</v>
      </c>
      <c r="O31" s="199">
        <v>2826.43</v>
      </c>
      <c r="P31" s="190">
        <v>36.723375317659183</v>
      </c>
      <c r="Q31" s="199">
        <v>2960.36</v>
      </c>
      <c r="R31" s="190">
        <v>35.697733052143199</v>
      </c>
      <c r="S31" s="199">
        <f>'3.11'!E30</f>
        <v>3237.03</v>
      </c>
      <c r="T31" s="190">
        <f>'3.11'!F30</f>
        <v>39.013467812427251</v>
      </c>
    </row>
    <row r="32" spans="2:20" ht="13.5" thickBot="1">
      <c r="B32" s="187" t="s">
        <v>23</v>
      </c>
      <c r="C32" s="197">
        <v>943</v>
      </c>
      <c r="D32" s="188">
        <v>28.7</v>
      </c>
      <c r="E32" s="197">
        <v>872</v>
      </c>
      <c r="F32" s="188">
        <v>26.5</v>
      </c>
      <c r="G32" s="197">
        <v>1132.3</v>
      </c>
      <c r="H32" s="188">
        <v>37.468612339618005</v>
      </c>
      <c r="I32" s="197">
        <v>1207.3</v>
      </c>
      <c r="J32" s="188">
        <v>35.291882253208215</v>
      </c>
      <c r="K32" s="197">
        <v>1316.26</v>
      </c>
      <c r="L32" s="188">
        <v>19.93018162531629</v>
      </c>
      <c r="M32" s="197">
        <v>1309.2599999999998</v>
      </c>
      <c r="N32" s="188">
        <v>18.341080569927374</v>
      </c>
      <c r="O32" s="197">
        <v>1396.46</v>
      </c>
      <c r="P32" s="188">
        <v>19.519542656469785</v>
      </c>
      <c r="Q32" s="197">
        <v>1560.96</v>
      </c>
      <c r="R32" s="188">
        <v>21.804172877380541</v>
      </c>
      <c r="S32" s="197">
        <f>'3.11'!E31</f>
        <v>1648.93</v>
      </c>
      <c r="T32" s="188">
        <f>'3.11'!F31</f>
        <v>21.471747643568545</v>
      </c>
    </row>
    <row r="33" spans="2:26" ht="13.5" thickBot="1">
      <c r="B33" s="189" t="s">
        <v>24</v>
      </c>
      <c r="C33" s="198">
        <v>2622.2</v>
      </c>
      <c r="D33" s="190">
        <v>36.9</v>
      </c>
      <c r="E33" s="199">
        <v>2642.2</v>
      </c>
      <c r="F33" s="190">
        <v>36.5</v>
      </c>
      <c r="G33" s="199">
        <v>3398.2</v>
      </c>
      <c r="H33" s="190">
        <v>43.995698164364811</v>
      </c>
      <c r="I33" s="199">
        <v>3444.1</v>
      </c>
      <c r="J33" s="190">
        <v>48.133790813001191</v>
      </c>
      <c r="K33" s="199">
        <v>3574.14</v>
      </c>
      <c r="L33" s="190">
        <v>49.665939209927117</v>
      </c>
      <c r="M33" s="199">
        <v>4050.66</v>
      </c>
      <c r="N33" s="190">
        <v>59.444810017234182</v>
      </c>
      <c r="O33" s="199">
        <v>4320.7</v>
      </c>
      <c r="P33" s="190">
        <v>64.753079248630698</v>
      </c>
      <c r="Q33" s="199">
        <v>4962.5200000000004</v>
      </c>
      <c r="R33" s="190">
        <v>69.009517693708872</v>
      </c>
      <c r="S33" s="199">
        <f>'3.11'!E32</f>
        <v>5876.1399999999994</v>
      </c>
      <c r="T33" s="190">
        <f>'3.11'!F32</f>
        <v>85.572794036685877</v>
      </c>
    </row>
    <row r="34" spans="2:26" ht="13.5" thickBot="1">
      <c r="B34" s="187" t="s">
        <v>25</v>
      </c>
      <c r="C34" s="196">
        <v>623.5</v>
      </c>
      <c r="D34" s="188">
        <v>43.3</v>
      </c>
      <c r="E34" s="197">
        <v>788.9</v>
      </c>
      <c r="F34" s="188">
        <v>54.6</v>
      </c>
      <c r="G34" s="197">
        <v>489.6</v>
      </c>
      <c r="H34" s="188">
        <v>29.709433855289891</v>
      </c>
      <c r="I34" s="197">
        <v>744.5</v>
      </c>
      <c r="J34" s="188">
        <v>49.409583417179405</v>
      </c>
      <c r="K34" s="197">
        <v>872.13</v>
      </c>
      <c r="L34" s="188">
        <v>55.878703643220739</v>
      </c>
      <c r="M34" s="197">
        <v>872.05000000000007</v>
      </c>
      <c r="N34" s="188">
        <v>58.174798951648945</v>
      </c>
      <c r="O34" s="197">
        <v>890.63</v>
      </c>
      <c r="P34" s="188">
        <v>58.448176341330196</v>
      </c>
      <c r="Q34" s="197">
        <v>900.07</v>
      </c>
      <c r="R34" s="188">
        <v>58.72400123551531</v>
      </c>
      <c r="S34" s="197">
        <f>'3.11'!E33</f>
        <v>862.49</v>
      </c>
      <c r="T34" s="188">
        <f>'3.11'!F33</f>
        <v>51.253960642471341</v>
      </c>
    </row>
    <row r="35" spans="2:26" ht="13.5" thickBot="1">
      <c r="B35" s="189" t="s">
        <v>78</v>
      </c>
      <c r="C35" s="199">
        <v>1194.3</v>
      </c>
      <c r="D35" s="190">
        <v>10.199999999999999</v>
      </c>
      <c r="E35" s="199">
        <v>2802.7</v>
      </c>
      <c r="F35" s="190">
        <v>23.6</v>
      </c>
      <c r="G35" s="199">
        <v>2604.6999999999998</v>
      </c>
      <c r="H35" s="190">
        <v>22.931850867911034</v>
      </c>
      <c r="I35" s="199">
        <v>2533.8000000000002</v>
      </c>
      <c r="J35" s="190">
        <v>20.379224962106345</v>
      </c>
      <c r="K35" s="199">
        <v>2653.82</v>
      </c>
      <c r="L35" s="190">
        <v>21.555611980075522</v>
      </c>
      <c r="M35" s="199">
        <v>3171</v>
      </c>
      <c r="N35" s="190">
        <v>26.612308469793678</v>
      </c>
      <c r="O35" s="199">
        <v>4093.29</v>
      </c>
      <c r="P35" s="190">
        <v>32.940923409285027</v>
      </c>
      <c r="Q35" s="199">
        <v>4603.29</v>
      </c>
      <c r="R35" s="190">
        <v>35.941746206349954</v>
      </c>
      <c r="S35" s="199">
        <f>'3.11'!E34</f>
        <v>5613.99</v>
      </c>
      <c r="T35" s="190">
        <f>'3.11'!F34</f>
        <v>41.308830532665603</v>
      </c>
    </row>
    <row r="36" spans="2:26" ht="13.5" thickBot="1">
      <c r="B36" s="187" t="s">
        <v>27</v>
      </c>
      <c r="C36" s="196">
        <v>140.9</v>
      </c>
      <c r="D36" s="188">
        <v>4.4000000000000004</v>
      </c>
      <c r="E36" s="197">
        <v>140.9</v>
      </c>
      <c r="F36" s="188">
        <v>4.4000000000000004</v>
      </c>
      <c r="G36" s="197">
        <v>140.9</v>
      </c>
      <c r="H36" s="188">
        <v>93.004090488254477</v>
      </c>
      <c r="I36" s="197">
        <v>66.5</v>
      </c>
      <c r="J36" s="188">
        <v>1.7716325660699059</v>
      </c>
      <c r="K36" s="197">
        <v>67.5</v>
      </c>
      <c r="L36" s="188">
        <v>2.0798131742424628</v>
      </c>
      <c r="M36" s="197">
        <v>68.5</v>
      </c>
      <c r="N36" s="188">
        <v>2.0867857627264308</v>
      </c>
      <c r="O36" s="197">
        <v>81.99</v>
      </c>
      <c r="P36" s="188">
        <v>2.3911727721421987</v>
      </c>
      <c r="Q36" s="197">
        <v>130.68</v>
      </c>
      <c r="R36" s="188">
        <v>3.3777161610265125</v>
      </c>
      <c r="S36" s="197">
        <f>'3.11'!E35</f>
        <v>99.1</v>
      </c>
      <c r="T36" s="188">
        <f>'3.11'!F35</f>
        <v>2.6693808851887368</v>
      </c>
    </row>
    <row r="37" spans="2:26" ht="13.5" thickBot="1">
      <c r="B37" s="189" t="s">
        <v>28</v>
      </c>
      <c r="C37" s="198">
        <v>166.1</v>
      </c>
      <c r="D37" s="190">
        <v>4.5999999999999996</v>
      </c>
      <c r="E37" s="199">
        <v>256.39999999999998</v>
      </c>
      <c r="F37" s="190">
        <v>7</v>
      </c>
      <c r="G37" s="199">
        <v>252.4</v>
      </c>
      <c r="H37" s="190">
        <v>7.3118072000952061</v>
      </c>
      <c r="I37" s="199">
        <v>342.6</v>
      </c>
      <c r="J37" s="190">
        <v>8.6002265278581067</v>
      </c>
      <c r="K37" s="199">
        <v>417.70000000000005</v>
      </c>
      <c r="L37" s="190">
        <v>10.039963628254474</v>
      </c>
      <c r="M37" s="199">
        <v>461</v>
      </c>
      <c r="N37" s="190">
        <v>12.130559373853051</v>
      </c>
      <c r="O37" s="199">
        <v>644.63</v>
      </c>
      <c r="P37" s="190">
        <v>16.133915881750081</v>
      </c>
      <c r="Q37" s="199">
        <v>875.03</v>
      </c>
      <c r="R37" s="190">
        <v>21.32065421746665</v>
      </c>
      <c r="S37" s="199">
        <f>'3.11'!E36</f>
        <v>1049</v>
      </c>
      <c r="T37" s="190">
        <f>'3.11'!F36</f>
        <v>25.474840913579559</v>
      </c>
    </row>
    <row r="38" spans="2:26" ht="15" customHeight="1" thickBot="1">
      <c r="B38" s="195" t="s">
        <v>240</v>
      </c>
      <c r="C38" s="194">
        <f t="shared" ref="C38:M38" si="0">SUM(C6:C37)</f>
        <v>60242.55000000001</v>
      </c>
      <c r="D38" s="192">
        <v>29.7</v>
      </c>
      <c r="E38" s="191">
        <f t="shared" si="0"/>
        <v>64541.94000000001</v>
      </c>
      <c r="F38" s="192">
        <v>31.5</v>
      </c>
      <c r="G38" s="191">
        <f t="shared" si="0"/>
        <v>71784.84</v>
      </c>
      <c r="H38" s="192">
        <v>35.013484618875594</v>
      </c>
      <c r="I38" s="191">
        <f t="shared" si="0"/>
        <v>74388.220000000016</v>
      </c>
      <c r="J38" s="192">
        <v>36.139312861637855</v>
      </c>
      <c r="K38" s="191">
        <f t="shared" si="0"/>
        <v>79294.330000000016</v>
      </c>
      <c r="L38" s="192">
        <v>38.282089963989364</v>
      </c>
      <c r="M38" s="191">
        <f t="shared" si="0"/>
        <v>83639.609999999986</v>
      </c>
      <c r="N38" s="192">
        <v>40.200000000000003</v>
      </c>
      <c r="O38" s="193">
        <v>88127.08</v>
      </c>
      <c r="P38" s="192">
        <v>42.147144752162106</v>
      </c>
      <c r="Q38" s="193">
        <v>93600.18</v>
      </c>
      <c r="R38" s="192">
        <v>44.769765275283618</v>
      </c>
      <c r="S38" s="193">
        <v>97640.22</v>
      </c>
      <c r="T38" s="192">
        <v>46.463690052960168</v>
      </c>
      <c r="V38" s="47"/>
      <c r="W38" s="47"/>
      <c r="X38" s="48"/>
      <c r="Y38" s="48"/>
      <c r="Z38" s="89"/>
    </row>
    <row r="39" spans="2:26" ht="15" customHeight="1">
      <c r="B39" s="1374" t="s">
        <v>249</v>
      </c>
      <c r="C39" s="1374"/>
      <c r="D39" s="1374"/>
      <c r="E39" s="1374"/>
      <c r="F39" s="1374"/>
      <c r="G39" s="1374"/>
      <c r="H39" s="1374"/>
      <c r="I39" s="1374"/>
      <c r="J39" s="1374"/>
      <c r="K39" s="1374"/>
      <c r="L39" s="1374"/>
      <c r="M39" s="1374"/>
      <c r="N39" s="1374"/>
      <c r="O39" s="1374"/>
      <c r="P39" s="1374"/>
      <c r="Q39" s="1374"/>
      <c r="R39" s="1374"/>
      <c r="S39" s="1374"/>
      <c r="T39" s="1374"/>
    </row>
    <row r="40" spans="2:26">
      <c r="B40" s="1375" t="s">
        <v>268</v>
      </c>
      <c r="C40" s="1375"/>
      <c r="D40" s="1375"/>
      <c r="E40" s="1375"/>
      <c r="F40" s="1375"/>
      <c r="G40" s="1375"/>
      <c r="H40" s="1375"/>
      <c r="I40" s="1375"/>
      <c r="J40" s="1375"/>
      <c r="K40" s="1375"/>
      <c r="L40" s="1375"/>
      <c r="M40" s="1375"/>
      <c r="N40" s="1375"/>
      <c r="O40" s="1375"/>
      <c r="P40" s="1375"/>
      <c r="Q40" s="1375"/>
      <c r="R40" s="1375"/>
      <c r="S40" s="1375"/>
      <c r="T40" s="1375"/>
    </row>
    <row r="41" spans="2:26">
      <c r="B41" s="44"/>
      <c r="C41" s="35"/>
      <c r="D41" s="35"/>
      <c r="E41" s="35"/>
      <c r="F41" s="37"/>
      <c r="G41" s="36"/>
    </row>
    <row r="42" spans="2:26">
      <c r="G42" s="9"/>
    </row>
    <row r="43" spans="2:26">
      <c r="G43" s="9"/>
    </row>
    <row r="44" spans="2:26">
      <c r="G44" s="9"/>
    </row>
    <row r="45" spans="2:26">
      <c r="G45" s="9"/>
    </row>
  </sheetData>
  <mergeCells count="14">
    <mergeCell ref="B2:T2"/>
    <mergeCell ref="B39:T39"/>
    <mergeCell ref="B40:T40"/>
    <mergeCell ref="B4:B5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B3:T3"/>
  </mergeCells>
  <conditionalFormatting sqref="F6:F37">
    <cfRule type="cellIs" dxfId="30" priority="19" operator="notBetween">
      <formula>D6*1.5</formula>
      <formula>D6*0.5</formula>
    </cfRule>
    <cfRule type="cellIs" dxfId="29" priority="20" operator="notBetween">
      <formula>D6*1.2</formula>
      <formula>D6*0.8</formula>
    </cfRule>
  </conditionalFormatting>
  <conditionalFormatting sqref="E6:E37">
    <cfRule type="cellIs" dxfId="28" priority="17" operator="notBetween">
      <formula>C6*1.5</formula>
      <formula>C6*0.5</formula>
    </cfRule>
    <cfRule type="cellIs" dxfId="27" priority="18" operator="notBetween">
      <formula>C6*1.2</formula>
      <formula>C6*0.8</formula>
    </cfRule>
  </conditionalFormatting>
  <conditionalFormatting sqref="H6:H37">
    <cfRule type="cellIs" dxfId="26" priority="15" operator="notBetween">
      <formula>F6*1.5</formula>
      <formula>F6*0.5</formula>
    </cfRule>
    <cfRule type="cellIs" dxfId="25" priority="16" operator="notBetween">
      <formula>F6*1.2</formula>
      <formula>F6*0.8</formula>
    </cfRule>
  </conditionalFormatting>
  <conditionalFormatting sqref="G6:G37">
    <cfRule type="cellIs" dxfId="24" priority="13" operator="notBetween">
      <formula>E6*1.5</formula>
      <formula>E6*0.5</formula>
    </cfRule>
    <cfRule type="cellIs" dxfId="23" priority="14" operator="notBetween">
      <formula>E6*1.2</formula>
      <formula>E6*0.8</formula>
    </cfRule>
  </conditionalFormatting>
  <conditionalFormatting sqref="J6:J37">
    <cfRule type="cellIs" dxfId="22" priority="11" operator="notBetween">
      <formula>H6*1.5</formula>
      <formula>H6*0.5</formula>
    </cfRule>
    <cfRule type="cellIs" dxfId="21" priority="12" operator="notBetween">
      <formula>H6*1.2</formula>
      <formula>H6*0.8</formula>
    </cfRule>
  </conditionalFormatting>
  <conditionalFormatting sqref="I6:I37">
    <cfRule type="cellIs" dxfId="20" priority="9" operator="notBetween">
      <formula>G6*1.5</formula>
      <formula>G6*0.5</formula>
    </cfRule>
    <cfRule type="cellIs" dxfId="19" priority="10" operator="notBetween">
      <formula>G6*1.2</formula>
      <formula>G6*0.8</formula>
    </cfRule>
  </conditionalFormatting>
  <conditionalFormatting sqref="L6:L37 N6:N37 P6:P37 R6:R37">
    <cfRule type="cellIs" dxfId="18" priority="7" operator="notBetween">
      <formula>J6*1.5</formula>
      <formula>J6*0.5</formula>
    </cfRule>
    <cfRule type="cellIs" dxfId="17" priority="8" operator="notBetween">
      <formula>J6*1.2</formula>
      <formula>J6*0.8</formula>
    </cfRule>
  </conditionalFormatting>
  <conditionalFormatting sqref="K6:K37 M6:M37 O6:O37 Q6:Q37">
    <cfRule type="cellIs" dxfId="16" priority="5" operator="notBetween">
      <formula>I6*1.5</formula>
      <formula>I6*0.5</formula>
    </cfRule>
    <cfRule type="cellIs" dxfId="15" priority="6" operator="notBetween">
      <formula>I6*1.2</formula>
      <formula>I6*0.8</formula>
    </cfRule>
  </conditionalFormatting>
  <conditionalFormatting sqref="T6:T37">
    <cfRule type="cellIs" dxfId="14" priority="3" operator="notBetween">
      <formula>R6*1.5</formula>
      <formula>R6*0.5</formula>
    </cfRule>
    <cfRule type="cellIs" dxfId="13" priority="4" operator="notBetween">
      <formula>R6*1.2</formula>
      <formula>R6*0.8</formula>
    </cfRule>
  </conditionalFormatting>
  <conditionalFormatting sqref="S6:S37">
    <cfRule type="cellIs" dxfId="12" priority="1" operator="notBetween">
      <formula>Q6*1.5</formula>
      <formula>Q6*0.5</formula>
    </cfRule>
    <cfRule type="cellIs" dxfId="11" priority="2" operator="notBetween">
      <formula>Q6*1.2</formula>
      <formula>Q6*0.8</formula>
    </cfRule>
  </conditionalFormatting>
  <printOptions horizontalCentered="1"/>
  <pageMargins left="0.19685039370078741" right="0.19685039370078741" top="0.59055118110236227" bottom="0.59055118110236227" header="0.39370078740157483" footer="0"/>
  <pageSetup paperSize="124" scale="85" orientation="landscape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>
    <tabColor rgb="FF663300"/>
    <pageSetUpPr fitToPage="1"/>
  </sheetPr>
  <dimension ref="A1:AW41"/>
  <sheetViews>
    <sheetView showZeros="0" zoomScale="70" zoomScaleNormal="70" workbookViewId="0"/>
  </sheetViews>
  <sheetFormatPr baseColWidth="10" defaultRowHeight="12.75"/>
  <cols>
    <col min="1" max="1" width="1.7109375" style="274" customWidth="1"/>
    <col min="2" max="2" width="26.7109375" style="274" customWidth="1"/>
    <col min="3" max="3" width="7.7109375" style="274" customWidth="1"/>
    <col min="4" max="4" width="10.7109375" style="274" customWidth="1"/>
    <col min="5" max="5" width="7.7109375" style="274" customWidth="1"/>
    <col min="6" max="6" width="10.7109375" style="274" customWidth="1"/>
    <col min="7" max="7" width="7.7109375" style="274" customWidth="1"/>
    <col min="8" max="8" width="10.7109375" style="274" customWidth="1"/>
    <col min="9" max="9" width="7.7109375" style="274" customWidth="1"/>
    <col min="10" max="10" width="10.7109375" style="274" customWidth="1"/>
    <col min="11" max="11" width="7.7109375" style="274" customWidth="1"/>
    <col min="12" max="12" width="10.7109375" style="274" customWidth="1"/>
    <col min="13" max="13" width="7.7109375" style="274" customWidth="1"/>
    <col min="14" max="14" width="11.7109375" style="274" customWidth="1"/>
    <col min="15" max="15" width="7.7109375" style="274" customWidth="1"/>
    <col min="16" max="16" width="10.7109375" style="274" customWidth="1"/>
    <col min="17" max="17" width="7.7109375" style="274" customWidth="1"/>
    <col min="18" max="18" width="10.7109375" style="274" customWidth="1"/>
    <col min="19" max="19" width="2.28515625" style="274" customWidth="1"/>
    <col min="20" max="20" width="26.7109375" style="274" customWidth="1"/>
    <col min="21" max="21" width="7.7109375" style="274" customWidth="1"/>
    <col min="22" max="22" width="10.7109375" style="274" customWidth="1"/>
    <col min="23" max="23" width="7.7109375" style="274" customWidth="1"/>
    <col min="24" max="24" width="10.7109375" style="274" customWidth="1"/>
    <col min="25" max="25" width="7.7109375" style="274" customWidth="1"/>
    <col min="26" max="26" width="10.7109375" style="274" customWidth="1"/>
    <col min="27" max="27" width="7.7109375" style="274" customWidth="1"/>
    <col min="28" max="28" width="10.7109375" style="274" customWidth="1"/>
    <col min="29" max="29" width="7.7109375" style="274" customWidth="1"/>
    <col min="30" max="30" width="10.7109375" style="274" customWidth="1"/>
    <col min="31" max="31" width="7.7109375" style="274" customWidth="1"/>
    <col min="32" max="32" width="10.7109375" style="274" customWidth="1"/>
    <col min="33" max="33" width="7.7109375" style="62" customWidth="1"/>
    <col min="34" max="34" width="10.7109375" style="274" customWidth="1"/>
    <col min="35" max="35" width="7.7109375" style="274" customWidth="1"/>
    <col min="36" max="36" width="10.7109375" style="274" customWidth="1"/>
    <col min="37" max="37" width="2.7109375" style="274" customWidth="1"/>
    <col min="38" max="38" width="2.42578125" style="274" bestFit="1" customWidth="1"/>
    <col min="39" max="41" width="3" style="274" bestFit="1" customWidth="1"/>
    <col min="42" max="42" width="2.42578125" style="274" bestFit="1" customWidth="1"/>
    <col min="43" max="43" width="3" style="274" bestFit="1" customWidth="1"/>
    <col min="44" max="44" width="2.42578125" style="274" bestFit="1" customWidth="1"/>
    <col min="45" max="46" width="3" style="274" bestFit="1" customWidth="1"/>
    <col min="47" max="47" width="6.42578125" style="274" bestFit="1" customWidth="1"/>
    <col min="48" max="48" width="5" style="274" bestFit="1" customWidth="1"/>
    <col min="49" max="49" width="9.42578125" style="274" bestFit="1" customWidth="1"/>
    <col min="50" max="16384" width="11.42578125" style="274"/>
  </cols>
  <sheetData>
    <row r="1" spans="1:49" s="30" customFormat="1" ht="18" thickBot="1">
      <c r="A1" s="411"/>
      <c r="B1" s="412"/>
      <c r="C1" s="412"/>
      <c r="D1" s="412"/>
      <c r="E1" s="412"/>
      <c r="F1" s="412"/>
      <c r="G1" s="412"/>
      <c r="H1" s="412"/>
      <c r="I1" s="412"/>
      <c r="J1" s="412"/>
      <c r="K1" s="412"/>
      <c r="L1" s="412"/>
      <c r="M1" s="412"/>
      <c r="N1" s="412"/>
      <c r="O1" s="412"/>
      <c r="P1" s="412"/>
      <c r="Q1" s="412"/>
      <c r="R1" s="412"/>
      <c r="S1" s="412"/>
      <c r="T1" s="412"/>
      <c r="U1" s="412"/>
      <c r="V1" s="412"/>
      <c r="W1" s="412"/>
      <c r="X1" s="412"/>
      <c r="Y1" s="412"/>
      <c r="Z1" s="412"/>
      <c r="AA1" s="412"/>
      <c r="AB1" s="412"/>
      <c r="AC1" s="412"/>
      <c r="AD1" s="412"/>
      <c r="AE1" s="412"/>
      <c r="AF1" s="412"/>
      <c r="AG1" s="413"/>
      <c r="AH1" s="412"/>
      <c r="AI1" s="412"/>
      <c r="AJ1" s="412"/>
      <c r="AK1" s="411"/>
      <c r="AL1" s="411"/>
    </row>
    <row r="2" spans="1:49" ht="33" customHeight="1" thickBot="1">
      <c r="A2" s="414"/>
      <c r="B2" s="1363" t="s">
        <v>457</v>
      </c>
      <c r="C2" s="1364"/>
      <c r="D2" s="1364"/>
      <c r="E2" s="1364"/>
      <c r="F2" s="1364"/>
      <c r="G2" s="1364"/>
      <c r="H2" s="1364"/>
      <c r="I2" s="1364"/>
      <c r="J2" s="1364"/>
      <c r="K2" s="1364"/>
      <c r="L2" s="1364"/>
      <c r="M2" s="1364"/>
      <c r="N2" s="1364"/>
      <c r="O2" s="1364"/>
      <c r="P2" s="1364"/>
      <c r="Q2" s="1364"/>
      <c r="R2" s="1365"/>
      <c r="S2" s="412"/>
      <c r="T2" s="1363" t="s">
        <v>456</v>
      </c>
      <c r="U2" s="1364"/>
      <c r="V2" s="1364"/>
      <c r="W2" s="1364"/>
      <c r="X2" s="1364"/>
      <c r="Y2" s="1364"/>
      <c r="Z2" s="1364"/>
      <c r="AA2" s="1364"/>
      <c r="AB2" s="1364"/>
      <c r="AC2" s="1364"/>
      <c r="AD2" s="1364"/>
      <c r="AE2" s="1364"/>
      <c r="AF2" s="1364"/>
      <c r="AG2" s="1364"/>
      <c r="AH2" s="1364"/>
      <c r="AI2" s="1364"/>
      <c r="AJ2" s="1365"/>
      <c r="AK2" s="415"/>
      <c r="AL2" s="414"/>
    </row>
    <row r="3" spans="1:49" ht="18" hidden="1" customHeight="1" thickBot="1">
      <c r="A3" s="414"/>
      <c r="B3" s="477"/>
      <c r="C3" s="478"/>
      <c r="D3" s="478"/>
      <c r="E3" s="478"/>
      <c r="F3" s="478"/>
      <c r="G3" s="478"/>
      <c r="H3" s="478"/>
      <c r="I3" s="478"/>
      <c r="J3" s="478"/>
      <c r="K3" s="478"/>
      <c r="L3" s="478"/>
      <c r="M3" s="478"/>
      <c r="N3" s="478"/>
      <c r="O3" s="478"/>
      <c r="P3" s="478"/>
      <c r="Q3" s="478"/>
      <c r="R3" s="479"/>
      <c r="S3" s="412"/>
      <c r="T3" s="477"/>
      <c r="U3" s="478"/>
      <c r="V3" s="478"/>
      <c r="W3" s="478"/>
      <c r="X3" s="478"/>
      <c r="Y3" s="478"/>
      <c r="Z3" s="478"/>
      <c r="AA3" s="478"/>
      <c r="AB3" s="478"/>
      <c r="AC3" s="478"/>
      <c r="AD3" s="478"/>
      <c r="AE3" s="478"/>
      <c r="AF3" s="478"/>
      <c r="AG3" s="478"/>
      <c r="AH3" s="478"/>
      <c r="AI3" s="478"/>
      <c r="AJ3" s="479"/>
      <c r="AK3" s="415"/>
      <c r="AL3" s="414"/>
    </row>
    <row r="4" spans="1:49" ht="30" customHeight="1" thickBot="1">
      <c r="A4" s="414"/>
      <c r="B4" s="1383" t="s">
        <v>72</v>
      </c>
      <c r="C4" s="1352" t="s">
        <v>241</v>
      </c>
      <c r="D4" s="1354"/>
      <c r="E4" s="1352" t="s">
        <v>116</v>
      </c>
      <c r="F4" s="1354"/>
      <c r="G4" s="1352" t="s">
        <v>117</v>
      </c>
      <c r="H4" s="1354"/>
      <c r="I4" s="1352" t="s">
        <v>118</v>
      </c>
      <c r="J4" s="1354"/>
      <c r="K4" s="1352" t="s">
        <v>119</v>
      </c>
      <c r="L4" s="1354"/>
      <c r="M4" s="1352" t="s">
        <v>120</v>
      </c>
      <c r="N4" s="1354"/>
      <c r="O4" s="1352" t="s">
        <v>121</v>
      </c>
      <c r="P4" s="1354"/>
      <c r="Q4" s="1352" t="s">
        <v>122</v>
      </c>
      <c r="R4" s="1354"/>
      <c r="S4" s="480"/>
      <c r="T4" s="1383" t="s">
        <v>72</v>
      </c>
      <c r="U4" s="1352" t="s">
        <v>328</v>
      </c>
      <c r="V4" s="1354"/>
      <c r="W4" s="1352" t="s">
        <v>123</v>
      </c>
      <c r="X4" s="1354"/>
      <c r="Y4" s="1352" t="s">
        <v>331</v>
      </c>
      <c r="Z4" s="1354"/>
      <c r="AA4" s="1352" t="s">
        <v>124</v>
      </c>
      <c r="AB4" s="1354"/>
      <c r="AC4" s="1352" t="s">
        <v>330</v>
      </c>
      <c r="AD4" s="1354"/>
      <c r="AE4" s="1352" t="s">
        <v>126</v>
      </c>
      <c r="AF4" s="1354"/>
      <c r="AG4" s="1352" t="s">
        <v>329</v>
      </c>
      <c r="AH4" s="1354"/>
      <c r="AI4" s="1352" t="s">
        <v>106</v>
      </c>
      <c r="AJ4" s="1354"/>
      <c r="AK4" s="415"/>
      <c r="AL4" s="414"/>
    </row>
    <row r="5" spans="1:49" ht="21" customHeight="1" thickBot="1">
      <c r="A5" s="414"/>
      <c r="B5" s="1384"/>
      <c r="C5" s="481" t="s">
        <v>157</v>
      </c>
      <c r="D5" s="482" t="s">
        <v>48</v>
      </c>
      <c r="E5" s="481" t="s">
        <v>157</v>
      </c>
      <c r="F5" s="482" t="s">
        <v>48</v>
      </c>
      <c r="G5" s="481" t="s">
        <v>157</v>
      </c>
      <c r="H5" s="482" t="s">
        <v>48</v>
      </c>
      <c r="I5" s="481" t="s">
        <v>157</v>
      </c>
      <c r="J5" s="482" t="s">
        <v>48</v>
      </c>
      <c r="K5" s="481" t="s">
        <v>157</v>
      </c>
      <c r="L5" s="482" t="s">
        <v>48</v>
      </c>
      <c r="M5" s="481" t="s">
        <v>157</v>
      </c>
      <c r="N5" s="482" t="s">
        <v>48</v>
      </c>
      <c r="O5" s="481" t="s">
        <v>157</v>
      </c>
      <c r="P5" s="482" t="s">
        <v>48</v>
      </c>
      <c r="Q5" s="481" t="s">
        <v>157</v>
      </c>
      <c r="R5" s="482" t="s">
        <v>48</v>
      </c>
      <c r="S5" s="480"/>
      <c r="T5" s="1384"/>
      <c r="U5" s="481" t="s">
        <v>157</v>
      </c>
      <c r="V5" s="482" t="s">
        <v>48</v>
      </c>
      <c r="W5" s="481" t="s">
        <v>157</v>
      </c>
      <c r="X5" s="637" t="s">
        <v>48</v>
      </c>
      <c r="Y5" s="481" t="s">
        <v>157</v>
      </c>
      <c r="Z5" s="482" t="s">
        <v>48</v>
      </c>
      <c r="AA5" s="481" t="s">
        <v>157</v>
      </c>
      <c r="AB5" s="482" t="s">
        <v>48</v>
      </c>
      <c r="AC5" s="481" t="s">
        <v>157</v>
      </c>
      <c r="AD5" s="482" t="s">
        <v>48</v>
      </c>
      <c r="AE5" s="481" t="s">
        <v>157</v>
      </c>
      <c r="AF5" s="482" t="s">
        <v>48</v>
      </c>
      <c r="AG5" s="481" t="s">
        <v>157</v>
      </c>
      <c r="AH5" s="482" t="s">
        <v>48</v>
      </c>
      <c r="AI5" s="481" t="s">
        <v>157</v>
      </c>
      <c r="AJ5" s="482" t="s">
        <v>48</v>
      </c>
      <c r="AK5" s="415"/>
      <c r="AL5" s="414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</row>
    <row r="6" spans="1:49" ht="18.95" customHeight="1" thickBot="1">
      <c r="A6" s="414"/>
      <c r="B6" s="469" t="s">
        <v>2</v>
      </c>
      <c r="C6" s="1002"/>
      <c r="D6" s="1003"/>
      <c r="E6" s="1002">
        <v>1</v>
      </c>
      <c r="F6" s="1003">
        <v>1900</v>
      </c>
      <c r="G6" s="1002"/>
      <c r="H6" s="1003"/>
      <c r="I6" s="1002">
        <v>66</v>
      </c>
      <c r="J6" s="1003">
        <v>150.44999999999999</v>
      </c>
      <c r="K6" s="1002"/>
      <c r="L6" s="1003"/>
      <c r="M6" s="1002">
        <v>43</v>
      </c>
      <c r="N6" s="1003">
        <v>1273.78</v>
      </c>
      <c r="O6" s="1002"/>
      <c r="P6" s="1003"/>
      <c r="Q6" s="1002"/>
      <c r="R6" s="1003"/>
      <c r="S6" s="710"/>
      <c r="T6" s="711" t="s">
        <v>2</v>
      </c>
      <c r="U6" s="708"/>
      <c r="V6" s="709"/>
      <c r="W6" s="708"/>
      <c r="X6" s="709"/>
      <c r="Y6" s="708"/>
      <c r="Z6" s="709"/>
      <c r="AA6" s="708">
        <v>13</v>
      </c>
      <c r="AB6" s="709">
        <v>11.1</v>
      </c>
      <c r="AC6" s="708">
        <v>3</v>
      </c>
      <c r="AD6" s="709">
        <v>3.4</v>
      </c>
      <c r="AE6" s="708"/>
      <c r="AF6" s="709"/>
      <c r="AG6" s="708">
        <v>6</v>
      </c>
      <c r="AH6" s="709">
        <v>13</v>
      </c>
      <c r="AI6" s="712">
        <v>132</v>
      </c>
      <c r="AJ6" s="713">
        <v>3351.7299999999996</v>
      </c>
      <c r="AK6" s="415"/>
      <c r="AL6" s="414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</row>
    <row r="7" spans="1:49" ht="18.95" customHeight="1" thickBot="1">
      <c r="A7" s="414"/>
      <c r="B7" s="483" t="s">
        <v>3</v>
      </c>
      <c r="C7" s="1004"/>
      <c r="D7" s="1005"/>
      <c r="E7" s="1004"/>
      <c r="F7" s="1005"/>
      <c r="G7" s="1004">
        <v>2</v>
      </c>
      <c r="H7" s="1005">
        <v>153</v>
      </c>
      <c r="I7" s="1004"/>
      <c r="J7" s="1005"/>
      <c r="K7" s="1004">
        <v>9</v>
      </c>
      <c r="L7" s="1005">
        <v>2743</v>
      </c>
      <c r="M7" s="1004">
        <v>19</v>
      </c>
      <c r="N7" s="1005">
        <v>1749.5</v>
      </c>
      <c r="O7" s="1004"/>
      <c r="P7" s="1005"/>
      <c r="Q7" s="1004"/>
      <c r="R7" s="1005"/>
      <c r="S7" s="710"/>
      <c r="T7" s="716" t="s">
        <v>3</v>
      </c>
      <c r="U7" s="714"/>
      <c r="V7" s="715"/>
      <c r="W7" s="714"/>
      <c r="X7" s="715"/>
      <c r="Y7" s="714"/>
      <c r="Z7" s="715"/>
      <c r="AA7" s="714"/>
      <c r="AB7" s="715"/>
      <c r="AC7" s="714"/>
      <c r="AD7" s="715"/>
      <c r="AE7" s="714">
        <v>5</v>
      </c>
      <c r="AF7" s="715">
        <v>555.5</v>
      </c>
      <c r="AG7" s="714">
        <v>2</v>
      </c>
      <c r="AH7" s="715">
        <v>21</v>
      </c>
      <c r="AI7" s="712">
        <v>37</v>
      </c>
      <c r="AJ7" s="713">
        <v>5222</v>
      </c>
      <c r="AK7" s="415"/>
      <c r="AL7" s="414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</row>
    <row r="8" spans="1:49" ht="18.95" customHeight="1" thickBot="1">
      <c r="A8" s="414"/>
      <c r="B8" s="469" t="s">
        <v>4</v>
      </c>
      <c r="C8" s="1002"/>
      <c r="D8" s="1003"/>
      <c r="E8" s="1002"/>
      <c r="F8" s="1003"/>
      <c r="G8" s="1002"/>
      <c r="H8" s="1003"/>
      <c r="I8" s="1002">
        <v>11</v>
      </c>
      <c r="J8" s="1003">
        <v>257.5</v>
      </c>
      <c r="K8" s="1002"/>
      <c r="L8" s="1003"/>
      <c r="M8" s="1002">
        <v>10</v>
      </c>
      <c r="N8" s="1003">
        <v>798</v>
      </c>
      <c r="O8" s="1002"/>
      <c r="P8" s="1003"/>
      <c r="Q8" s="1002"/>
      <c r="R8" s="1003"/>
      <c r="S8" s="710"/>
      <c r="T8" s="711" t="s">
        <v>4</v>
      </c>
      <c r="U8" s="708"/>
      <c r="V8" s="709"/>
      <c r="W8" s="708"/>
      <c r="X8" s="709"/>
      <c r="Y8" s="708"/>
      <c r="Z8" s="709"/>
      <c r="AA8" s="708"/>
      <c r="AB8" s="709"/>
      <c r="AC8" s="708"/>
      <c r="AD8" s="709"/>
      <c r="AE8" s="708"/>
      <c r="AF8" s="709"/>
      <c r="AG8" s="708">
        <v>4</v>
      </c>
      <c r="AH8" s="709">
        <v>117.27</v>
      </c>
      <c r="AI8" s="712">
        <v>25</v>
      </c>
      <c r="AJ8" s="713">
        <v>1172.77</v>
      </c>
      <c r="AK8" s="415"/>
      <c r="AL8" s="414"/>
      <c r="AM8" s="31"/>
      <c r="AN8" s="31"/>
      <c r="AO8" s="31"/>
      <c r="AP8" s="31"/>
      <c r="AQ8" s="31"/>
      <c r="AR8" s="31"/>
      <c r="AS8" s="31"/>
      <c r="AT8" s="31"/>
      <c r="AU8" s="31"/>
      <c r="AV8" s="31"/>
      <c r="AW8" s="31"/>
    </row>
    <row r="9" spans="1:49" ht="18.95" customHeight="1" thickBot="1">
      <c r="A9" s="414"/>
      <c r="B9" s="483" t="s">
        <v>5</v>
      </c>
      <c r="C9" s="1004"/>
      <c r="D9" s="1005"/>
      <c r="E9" s="1004"/>
      <c r="F9" s="1005"/>
      <c r="G9" s="1004"/>
      <c r="H9" s="1005"/>
      <c r="I9" s="1004"/>
      <c r="J9" s="1005"/>
      <c r="K9" s="1004"/>
      <c r="L9" s="1005"/>
      <c r="M9" s="1004">
        <v>22</v>
      </c>
      <c r="N9" s="1005">
        <v>121.3</v>
      </c>
      <c r="O9" s="1004"/>
      <c r="P9" s="1005"/>
      <c r="Q9" s="1004">
        <v>1</v>
      </c>
      <c r="R9" s="1005">
        <v>10</v>
      </c>
      <c r="S9" s="710"/>
      <c r="T9" s="716" t="s">
        <v>5</v>
      </c>
      <c r="U9" s="714"/>
      <c r="V9" s="715"/>
      <c r="W9" s="714">
        <v>2</v>
      </c>
      <c r="X9" s="715">
        <v>8</v>
      </c>
      <c r="Y9" s="714"/>
      <c r="Z9" s="715"/>
      <c r="AA9" s="714"/>
      <c r="AB9" s="715"/>
      <c r="AC9" s="714"/>
      <c r="AD9" s="715"/>
      <c r="AE9" s="714"/>
      <c r="AF9" s="715"/>
      <c r="AG9" s="714">
        <v>1</v>
      </c>
      <c r="AH9" s="715">
        <v>8</v>
      </c>
      <c r="AI9" s="712">
        <v>26</v>
      </c>
      <c r="AJ9" s="713">
        <v>147.30000000000001</v>
      </c>
      <c r="AK9" s="415"/>
      <c r="AL9" s="414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</row>
    <row r="10" spans="1:49" ht="18.95" customHeight="1" thickBot="1">
      <c r="A10" s="414"/>
      <c r="B10" s="469" t="s">
        <v>7</v>
      </c>
      <c r="C10" s="1002"/>
      <c r="D10" s="1003"/>
      <c r="E10" s="1002">
        <v>1</v>
      </c>
      <c r="F10" s="1003">
        <v>100</v>
      </c>
      <c r="G10" s="1002">
        <v>3</v>
      </c>
      <c r="H10" s="1003">
        <v>495.54</v>
      </c>
      <c r="I10" s="1002">
        <v>11</v>
      </c>
      <c r="J10" s="1003">
        <v>197.39</v>
      </c>
      <c r="K10" s="1002"/>
      <c r="L10" s="1003"/>
      <c r="M10" s="1002">
        <v>3</v>
      </c>
      <c r="N10" s="1003">
        <v>22</v>
      </c>
      <c r="O10" s="1002"/>
      <c r="P10" s="1003"/>
      <c r="Q10" s="1002"/>
      <c r="R10" s="1003"/>
      <c r="S10" s="710"/>
      <c r="T10" s="711" t="s">
        <v>7</v>
      </c>
      <c r="U10" s="708">
        <v>5</v>
      </c>
      <c r="V10" s="709">
        <v>22.83</v>
      </c>
      <c r="W10" s="708"/>
      <c r="X10" s="709"/>
      <c r="Y10" s="708">
        <v>4</v>
      </c>
      <c r="Z10" s="709">
        <v>6.24</v>
      </c>
      <c r="AA10" s="708">
        <v>3</v>
      </c>
      <c r="AB10" s="709">
        <v>1.78</v>
      </c>
      <c r="AC10" s="708">
        <v>1</v>
      </c>
      <c r="AD10" s="709">
        <v>27</v>
      </c>
      <c r="AE10" s="708"/>
      <c r="AF10" s="709"/>
      <c r="AG10" s="708">
        <v>9</v>
      </c>
      <c r="AH10" s="709">
        <v>27.55</v>
      </c>
      <c r="AI10" s="712">
        <v>40</v>
      </c>
      <c r="AJ10" s="713">
        <v>900.32999999999993</v>
      </c>
      <c r="AK10" s="415"/>
      <c r="AL10" s="414"/>
      <c r="AM10" s="31"/>
      <c r="AN10" s="31"/>
      <c r="AO10" s="31"/>
      <c r="AP10" s="31"/>
      <c r="AQ10" s="31"/>
      <c r="AR10" s="31"/>
      <c r="AS10" s="31"/>
      <c r="AT10" s="31"/>
      <c r="AU10" s="31"/>
      <c r="AV10" s="31"/>
      <c r="AW10" s="31"/>
    </row>
    <row r="11" spans="1:49" ht="18.95" customHeight="1" thickBot="1">
      <c r="A11" s="414"/>
      <c r="B11" s="483" t="s">
        <v>8</v>
      </c>
      <c r="C11" s="1004"/>
      <c r="D11" s="1005"/>
      <c r="E11" s="1004"/>
      <c r="F11" s="1005"/>
      <c r="G11" s="1004"/>
      <c r="H11" s="1005"/>
      <c r="I11" s="1004">
        <v>126</v>
      </c>
      <c r="J11" s="1005">
        <v>1058.7</v>
      </c>
      <c r="K11" s="1004"/>
      <c r="L11" s="1005"/>
      <c r="M11" s="1004">
        <v>12</v>
      </c>
      <c r="N11" s="1005">
        <v>5453</v>
      </c>
      <c r="O11" s="1004">
        <v>5</v>
      </c>
      <c r="P11" s="1005">
        <v>8.3000000000000007</v>
      </c>
      <c r="Q11" s="1004"/>
      <c r="R11" s="1005"/>
      <c r="S11" s="710"/>
      <c r="T11" s="716" t="s">
        <v>8</v>
      </c>
      <c r="U11" s="714"/>
      <c r="V11" s="715"/>
      <c r="W11" s="714"/>
      <c r="X11" s="715"/>
      <c r="Y11" s="714"/>
      <c r="Z11" s="715"/>
      <c r="AA11" s="714"/>
      <c r="AB11" s="715"/>
      <c r="AC11" s="714">
        <v>1</v>
      </c>
      <c r="AD11" s="715">
        <v>0.7</v>
      </c>
      <c r="AE11" s="714"/>
      <c r="AF11" s="715"/>
      <c r="AG11" s="714">
        <v>18</v>
      </c>
      <c r="AH11" s="715">
        <v>28.2</v>
      </c>
      <c r="AI11" s="712">
        <v>162</v>
      </c>
      <c r="AJ11" s="713">
        <v>6548.9</v>
      </c>
      <c r="AK11" s="415"/>
      <c r="AL11" s="414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</row>
    <row r="12" spans="1:49" ht="18.95" customHeight="1" thickBot="1">
      <c r="A12" s="414"/>
      <c r="B12" s="469" t="s">
        <v>67</v>
      </c>
      <c r="C12" s="1002"/>
      <c r="D12" s="1003"/>
      <c r="E12" s="1002"/>
      <c r="F12" s="1003"/>
      <c r="G12" s="1002"/>
      <c r="H12" s="1003"/>
      <c r="I12" s="1002">
        <v>6</v>
      </c>
      <c r="J12" s="1003">
        <v>1460</v>
      </c>
      <c r="K12" s="1002"/>
      <c r="L12" s="1003"/>
      <c r="M12" s="1002">
        <v>11</v>
      </c>
      <c r="N12" s="1003">
        <v>1967</v>
      </c>
      <c r="O12" s="1002"/>
      <c r="P12" s="1003"/>
      <c r="Q12" s="1002"/>
      <c r="R12" s="1003"/>
      <c r="S12" s="710"/>
      <c r="T12" s="711" t="s">
        <v>67</v>
      </c>
      <c r="U12" s="708"/>
      <c r="V12" s="709"/>
      <c r="W12" s="708"/>
      <c r="X12" s="709"/>
      <c r="Y12" s="708"/>
      <c r="Z12" s="709"/>
      <c r="AA12" s="708">
        <v>1</v>
      </c>
      <c r="AB12" s="709">
        <v>1</v>
      </c>
      <c r="AC12" s="708"/>
      <c r="AD12" s="709"/>
      <c r="AE12" s="708">
        <v>2</v>
      </c>
      <c r="AF12" s="709">
        <v>430</v>
      </c>
      <c r="AG12" s="708"/>
      <c r="AH12" s="709"/>
      <c r="AI12" s="712">
        <v>20</v>
      </c>
      <c r="AJ12" s="713">
        <v>3858</v>
      </c>
      <c r="AK12" s="415"/>
      <c r="AL12" s="414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</row>
    <row r="13" spans="1:49" ht="18.95" customHeight="1" thickBot="1">
      <c r="A13" s="414"/>
      <c r="B13" s="483" t="s">
        <v>6</v>
      </c>
      <c r="C13" s="1004"/>
      <c r="D13" s="1005"/>
      <c r="E13" s="1004"/>
      <c r="F13" s="1005"/>
      <c r="G13" s="1004"/>
      <c r="H13" s="1005"/>
      <c r="I13" s="1004">
        <v>10</v>
      </c>
      <c r="J13" s="1005">
        <v>71.599999999999994</v>
      </c>
      <c r="K13" s="1004"/>
      <c r="L13" s="1005"/>
      <c r="M13" s="1004">
        <v>9</v>
      </c>
      <c r="N13" s="1005">
        <v>1206.0999999999999</v>
      </c>
      <c r="O13" s="1004"/>
      <c r="P13" s="1005"/>
      <c r="Q13" s="1004"/>
      <c r="R13" s="1005"/>
      <c r="S13" s="710"/>
      <c r="T13" s="716" t="s">
        <v>6</v>
      </c>
      <c r="U13" s="714"/>
      <c r="V13" s="715"/>
      <c r="W13" s="714"/>
      <c r="X13" s="715"/>
      <c r="Y13" s="714">
        <v>2</v>
      </c>
      <c r="Z13" s="715">
        <v>5.4</v>
      </c>
      <c r="AA13" s="714">
        <v>1</v>
      </c>
      <c r="AB13" s="715">
        <v>1</v>
      </c>
      <c r="AC13" s="714"/>
      <c r="AD13" s="715"/>
      <c r="AE13" s="714"/>
      <c r="AF13" s="715"/>
      <c r="AG13" s="714">
        <v>34</v>
      </c>
      <c r="AH13" s="715">
        <v>71.600000000000009</v>
      </c>
      <c r="AI13" s="712">
        <v>56</v>
      </c>
      <c r="AJ13" s="713">
        <v>1355.6999999999998</v>
      </c>
      <c r="AK13" s="415"/>
      <c r="AL13" s="414"/>
      <c r="AM13" s="31"/>
      <c r="AN13" s="31"/>
      <c r="AO13" s="31"/>
      <c r="AP13" s="31"/>
      <c r="AQ13" s="636"/>
      <c r="AR13" s="31"/>
      <c r="AS13" s="31"/>
      <c r="AT13" s="31"/>
      <c r="AU13" s="31"/>
      <c r="AV13" s="31"/>
      <c r="AW13" s="31"/>
    </row>
    <row r="14" spans="1:49" ht="18.95" customHeight="1" thickBot="1">
      <c r="A14" s="414"/>
      <c r="B14" s="469" t="s">
        <v>9</v>
      </c>
      <c r="C14" s="1002"/>
      <c r="D14" s="1003"/>
      <c r="E14" s="1002"/>
      <c r="F14" s="1003"/>
      <c r="G14" s="1002"/>
      <c r="H14" s="1003"/>
      <c r="I14" s="1002"/>
      <c r="J14" s="1003"/>
      <c r="K14" s="1002"/>
      <c r="L14" s="1003"/>
      <c r="M14" s="1002">
        <v>26</v>
      </c>
      <c r="N14" s="1003">
        <v>3020.8</v>
      </c>
      <c r="O14" s="1002"/>
      <c r="P14" s="1003"/>
      <c r="Q14" s="1002">
        <v>1</v>
      </c>
      <c r="R14" s="1003">
        <v>17</v>
      </c>
      <c r="S14" s="710"/>
      <c r="T14" s="711" t="s">
        <v>9</v>
      </c>
      <c r="U14" s="708"/>
      <c r="V14" s="709"/>
      <c r="W14" s="708"/>
      <c r="X14" s="709"/>
      <c r="Y14" s="708"/>
      <c r="Z14" s="709"/>
      <c r="AA14" s="708"/>
      <c r="AB14" s="709"/>
      <c r="AC14" s="708"/>
      <c r="AD14" s="709"/>
      <c r="AE14" s="708"/>
      <c r="AF14" s="709"/>
      <c r="AG14" s="708">
        <v>1</v>
      </c>
      <c r="AH14" s="709">
        <v>25</v>
      </c>
      <c r="AI14" s="712">
        <v>28</v>
      </c>
      <c r="AJ14" s="713">
        <v>3062.8</v>
      </c>
      <c r="AK14" s="415"/>
      <c r="AL14" s="414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</row>
    <row r="15" spans="1:49" ht="18.95" customHeight="1" thickBot="1">
      <c r="A15" s="414"/>
      <c r="B15" s="483" t="s">
        <v>10</v>
      </c>
      <c r="C15" s="1004"/>
      <c r="D15" s="1005"/>
      <c r="E15" s="1004"/>
      <c r="F15" s="1005"/>
      <c r="G15" s="1004"/>
      <c r="H15" s="1005"/>
      <c r="I15" s="1004">
        <v>162</v>
      </c>
      <c r="J15" s="1005">
        <v>902.09</v>
      </c>
      <c r="K15" s="1004">
        <v>1</v>
      </c>
      <c r="L15" s="1005">
        <v>1680</v>
      </c>
      <c r="M15" s="1004">
        <v>10</v>
      </c>
      <c r="N15" s="1005">
        <v>633.57000000000005</v>
      </c>
      <c r="O15" s="1004"/>
      <c r="P15" s="1005"/>
      <c r="Q15" s="1004"/>
      <c r="R15" s="1005"/>
      <c r="S15" s="710"/>
      <c r="T15" s="716" t="s">
        <v>10</v>
      </c>
      <c r="U15" s="714"/>
      <c r="V15" s="715"/>
      <c r="W15" s="714"/>
      <c r="X15" s="715"/>
      <c r="Y15" s="714"/>
      <c r="Z15" s="715"/>
      <c r="AA15" s="714"/>
      <c r="AB15" s="715"/>
      <c r="AC15" s="714"/>
      <c r="AD15" s="715"/>
      <c r="AE15" s="714"/>
      <c r="AF15" s="715"/>
      <c r="AG15" s="714">
        <v>1</v>
      </c>
      <c r="AH15" s="715">
        <v>180</v>
      </c>
      <c r="AI15" s="712">
        <v>174</v>
      </c>
      <c r="AJ15" s="713">
        <v>3395.6600000000003</v>
      </c>
      <c r="AK15" s="415"/>
      <c r="AL15" s="414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</row>
    <row r="16" spans="1:49" ht="18.95" customHeight="1" thickBot="1">
      <c r="A16" s="414"/>
      <c r="B16" s="469" t="s">
        <v>11</v>
      </c>
      <c r="C16" s="1002"/>
      <c r="D16" s="1003"/>
      <c r="E16" s="1002"/>
      <c r="F16" s="1003"/>
      <c r="G16" s="1002">
        <v>2</v>
      </c>
      <c r="H16" s="1003">
        <v>314</v>
      </c>
      <c r="I16" s="1002">
        <v>5</v>
      </c>
      <c r="J16" s="1003">
        <v>736.82</v>
      </c>
      <c r="K16" s="1002">
        <v>1</v>
      </c>
      <c r="L16" s="1003">
        <v>5</v>
      </c>
      <c r="M16" s="1002">
        <v>25</v>
      </c>
      <c r="N16" s="1003">
        <v>1591</v>
      </c>
      <c r="O16" s="1002">
        <v>9</v>
      </c>
      <c r="P16" s="1003">
        <v>1538.06</v>
      </c>
      <c r="Q16" s="1002">
        <v>2</v>
      </c>
      <c r="R16" s="1003">
        <v>165</v>
      </c>
      <c r="S16" s="710"/>
      <c r="T16" s="711" t="s">
        <v>11</v>
      </c>
      <c r="U16" s="708">
        <v>18</v>
      </c>
      <c r="V16" s="709">
        <v>130.72999999999999</v>
      </c>
      <c r="W16" s="708"/>
      <c r="X16" s="709"/>
      <c r="Y16" s="708"/>
      <c r="Z16" s="709"/>
      <c r="AA16" s="708"/>
      <c r="AB16" s="709"/>
      <c r="AC16" s="708"/>
      <c r="AD16" s="709"/>
      <c r="AE16" s="708">
        <v>1</v>
      </c>
      <c r="AF16" s="709">
        <v>140</v>
      </c>
      <c r="AG16" s="708">
        <v>1</v>
      </c>
      <c r="AH16" s="709">
        <v>13</v>
      </c>
      <c r="AI16" s="712">
        <v>64</v>
      </c>
      <c r="AJ16" s="713">
        <v>4633.6099999999997</v>
      </c>
      <c r="AK16" s="415"/>
      <c r="AL16" s="414"/>
      <c r="AM16" s="31"/>
      <c r="AN16" s="31"/>
      <c r="AO16" s="31"/>
      <c r="AP16" s="31"/>
      <c r="AQ16" s="31"/>
      <c r="AR16" s="31"/>
      <c r="AS16" s="31"/>
      <c r="AT16" s="31"/>
      <c r="AU16" s="31"/>
      <c r="AV16" s="31"/>
      <c r="AW16" s="31"/>
    </row>
    <row r="17" spans="1:49" ht="18.95" customHeight="1" thickBot="1">
      <c r="A17" s="414"/>
      <c r="B17" s="483" t="s">
        <v>12</v>
      </c>
      <c r="C17" s="1004"/>
      <c r="D17" s="1005"/>
      <c r="E17" s="1004"/>
      <c r="F17" s="1005"/>
      <c r="G17" s="1004">
        <v>2</v>
      </c>
      <c r="H17" s="1005">
        <v>94</v>
      </c>
      <c r="I17" s="1004">
        <v>9</v>
      </c>
      <c r="J17" s="1005">
        <v>70.2</v>
      </c>
      <c r="K17" s="1004">
        <v>1</v>
      </c>
      <c r="L17" s="1005">
        <v>6</v>
      </c>
      <c r="M17" s="1004">
        <v>42</v>
      </c>
      <c r="N17" s="1005">
        <v>2939.76</v>
      </c>
      <c r="O17" s="1004"/>
      <c r="P17" s="1005"/>
      <c r="Q17" s="1004"/>
      <c r="R17" s="1005"/>
      <c r="S17" s="710"/>
      <c r="T17" s="716" t="s">
        <v>12</v>
      </c>
      <c r="U17" s="714"/>
      <c r="V17" s="715"/>
      <c r="W17" s="714"/>
      <c r="X17" s="715"/>
      <c r="Y17" s="714">
        <v>1</v>
      </c>
      <c r="Z17" s="715">
        <v>6</v>
      </c>
      <c r="AA17" s="714"/>
      <c r="AB17" s="715"/>
      <c r="AC17" s="714">
        <v>1</v>
      </c>
      <c r="AD17" s="715">
        <v>16</v>
      </c>
      <c r="AE17" s="714"/>
      <c r="AF17" s="715"/>
      <c r="AG17" s="714">
        <v>1</v>
      </c>
      <c r="AH17" s="715">
        <v>10</v>
      </c>
      <c r="AI17" s="712">
        <v>57</v>
      </c>
      <c r="AJ17" s="713">
        <v>3141.96</v>
      </c>
      <c r="AK17" s="415"/>
      <c r="AL17" s="414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</row>
    <row r="18" spans="1:49" ht="18.95" customHeight="1" thickBot="1">
      <c r="A18" s="414"/>
      <c r="B18" s="469" t="s">
        <v>13</v>
      </c>
      <c r="C18" s="1002"/>
      <c r="D18" s="1003"/>
      <c r="E18" s="1002"/>
      <c r="F18" s="1003"/>
      <c r="G18" s="1002"/>
      <c r="H18" s="1003"/>
      <c r="I18" s="1002">
        <v>3</v>
      </c>
      <c r="J18" s="1003">
        <v>34</v>
      </c>
      <c r="K18" s="1002"/>
      <c r="L18" s="1003"/>
      <c r="M18" s="1002">
        <v>2</v>
      </c>
      <c r="N18" s="1003">
        <v>122</v>
      </c>
      <c r="O18" s="1002"/>
      <c r="P18" s="1003"/>
      <c r="Q18" s="1002"/>
      <c r="R18" s="1003"/>
      <c r="S18" s="710"/>
      <c r="T18" s="711" t="s">
        <v>13</v>
      </c>
      <c r="U18" s="708"/>
      <c r="V18" s="709"/>
      <c r="W18" s="708"/>
      <c r="X18" s="709"/>
      <c r="Y18" s="708">
        <v>1</v>
      </c>
      <c r="Z18" s="709">
        <v>4</v>
      </c>
      <c r="AA18" s="708">
        <v>1</v>
      </c>
      <c r="AB18" s="709">
        <v>2.5</v>
      </c>
      <c r="AC18" s="708"/>
      <c r="AD18" s="709"/>
      <c r="AE18" s="708"/>
      <c r="AF18" s="709"/>
      <c r="AG18" s="708">
        <v>7</v>
      </c>
      <c r="AH18" s="709">
        <v>40</v>
      </c>
      <c r="AI18" s="712">
        <v>14</v>
      </c>
      <c r="AJ18" s="713">
        <v>202.5</v>
      </c>
      <c r="AK18" s="415"/>
      <c r="AL18" s="414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</row>
    <row r="19" spans="1:49" ht="18.95" customHeight="1" thickBot="1">
      <c r="A19" s="414"/>
      <c r="B19" s="483" t="s">
        <v>14</v>
      </c>
      <c r="C19" s="1004">
        <v>1</v>
      </c>
      <c r="D19" s="1005">
        <v>10</v>
      </c>
      <c r="E19" s="1004">
        <v>1</v>
      </c>
      <c r="F19" s="1005">
        <v>50</v>
      </c>
      <c r="G19" s="1004">
        <v>5</v>
      </c>
      <c r="H19" s="1005">
        <v>543</v>
      </c>
      <c r="I19" s="1004">
        <v>10</v>
      </c>
      <c r="J19" s="1005">
        <v>123</v>
      </c>
      <c r="K19" s="1004">
        <v>1</v>
      </c>
      <c r="L19" s="1005">
        <v>20</v>
      </c>
      <c r="M19" s="1004">
        <v>86</v>
      </c>
      <c r="N19" s="1005">
        <v>5379.86</v>
      </c>
      <c r="O19" s="1004">
        <v>1</v>
      </c>
      <c r="P19" s="1005">
        <v>2</v>
      </c>
      <c r="Q19" s="1004"/>
      <c r="R19" s="1005"/>
      <c r="S19" s="710"/>
      <c r="T19" s="716" t="s">
        <v>14</v>
      </c>
      <c r="U19" s="714">
        <v>36</v>
      </c>
      <c r="V19" s="715">
        <v>104</v>
      </c>
      <c r="W19" s="714"/>
      <c r="X19" s="715"/>
      <c r="Y19" s="714"/>
      <c r="Z19" s="715"/>
      <c r="AA19" s="714">
        <v>11</v>
      </c>
      <c r="AB19" s="715">
        <v>15</v>
      </c>
      <c r="AC19" s="714">
        <v>3</v>
      </c>
      <c r="AD19" s="715">
        <v>7.5</v>
      </c>
      <c r="AE19" s="714">
        <v>1</v>
      </c>
      <c r="AF19" s="715">
        <v>18</v>
      </c>
      <c r="AG19" s="714">
        <v>1</v>
      </c>
      <c r="AH19" s="715">
        <v>5</v>
      </c>
      <c r="AI19" s="712">
        <v>157</v>
      </c>
      <c r="AJ19" s="713">
        <v>6277.36</v>
      </c>
      <c r="AK19" s="415"/>
      <c r="AL19" s="414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</row>
    <row r="20" spans="1:49" ht="18.95" customHeight="1" thickBot="1">
      <c r="A20" s="414"/>
      <c r="B20" s="469" t="s">
        <v>15</v>
      </c>
      <c r="C20" s="1002">
        <v>1</v>
      </c>
      <c r="D20" s="1003">
        <v>10</v>
      </c>
      <c r="E20" s="1002">
        <v>2</v>
      </c>
      <c r="F20" s="1003">
        <v>1200.5</v>
      </c>
      <c r="G20" s="1002">
        <v>2</v>
      </c>
      <c r="H20" s="1003">
        <v>5.5</v>
      </c>
      <c r="I20" s="1002">
        <v>17</v>
      </c>
      <c r="J20" s="1003">
        <v>557</v>
      </c>
      <c r="K20" s="1002"/>
      <c r="L20" s="1003"/>
      <c r="M20" s="1002">
        <v>81</v>
      </c>
      <c r="N20" s="1003">
        <v>4674</v>
      </c>
      <c r="O20" s="1002"/>
      <c r="P20" s="1003"/>
      <c r="Q20" s="1002">
        <v>1</v>
      </c>
      <c r="R20" s="1003">
        <v>20</v>
      </c>
      <c r="S20" s="710"/>
      <c r="T20" s="711" t="s">
        <v>15</v>
      </c>
      <c r="U20" s="708">
        <v>6</v>
      </c>
      <c r="V20" s="709">
        <v>16.3</v>
      </c>
      <c r="W20" s="708">
        <v>2</v>
      </c>
      <c r="X20" s="709">
        <v>3.5</v>
      </c>
      <c r="Y20" s="708">
        <v>1</v>
      </c>
      <c r="Z20" s="709">
        <v>12</v>
      </c>
      <c r="AA20" s="708">
        <v>3</v>
      </c>
      <c r="AB20" s="709">
        <v>5.3</v>
      </c>
      <c r="AC20" s="708">
        <v>1</v>
      </c>
      <c r="AD20" s="709">
        <v>5</v>
      </c>
      <c r="AE20" s="708">
        <v>2</v>
      </c>
      <c r="AF20" s="709">
        <v>177</v>
      </c>
      <c r="AG20" s="708">
        <v>23</v>
      </c>
      <c r="AH20" s="709">
        <v>102.8</v>
      </c>
      <c r="AI20" s="712">
        <v>142</v>
      </c>
      <c r="AJ20" s="713">
        <v>6788.9000000000005</v>
      </c>
      <c r="AK20" s="415"/>
      <c r="AL20" s="414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</row>
    <row r="21" spans="1:49" ht="18.95" customHeight="1" thickBot="1">
      <c r="A21" s="414"/>
      <c r="B21" s="483" t="s">
        <v>68</v>
      </c>
      <c r="C21" s="1004">
        <v>1</v>
      </c>
      <c r="D21" s="1005">
        <v>8</v>
      </c>
      <c r="E21" s="1004"/>
      <c r="F21" s="1005"/>
      <c r="G21" s="1004">
        <v>1</v>
      </c>
      <c r="H21" s="1005">
        <v>5</v>
      </c>
      <c r="I21" s="1004">
        <v>8</v>
      </c>
      <c r="J21" s="1005">
        <v>536</v>
      </c>
      <c r="K21" s="1004">
        <v>1</v>
      </c>
      <c r="L21" s="1005">
        <v>190</v>
      </c>
      <c r="M21" s="1004">
        <v>11</v>
      </c>
      <c r="N21" s="1005">
        <v>2023</v>
      </c>
      <c r="O21" s="1004"/>
      <c r="P21" s="1005"/>
      <c r="Q21" s="1004"/>
      <c r="R21" s="1005"/>
      <c r="S21" s="710"/>
      <c r="T21" s="716" t="s">
        <v>68</v>
      </c>
      <c r="U21" s="714">
        <v>5</v>
      </c>
      <c r="V21" s="715">
        <v>60</v>
      </c>
      <c r="W21" s="714"/>
      <c r="X21" s="715"/>
      <c r="Y21" s="714"/>
      <c r="Z21" s="715"/>
      <c r="AA21" s="714"/>
      <c r="AB21" s="715"/>
      <c r="AC21" s="714">
        <v>4</v>
      </c>
      <c r="AD21" s="715">
        <v>15.1</v>
      </c>
      <c r="AE21" s="714">
        <v>1</v>
      </c>
      <c r="AF21" s="715">
        <v>15</v>
      </c>
      <c r="AG21" s="714">
        <v>1</v>
      </c>
      <c r="AH21" s="715">
        <v>3.5</v>
      </c>
      <c r="AI21" s="712">
        <v>33</v>
      </c>
      <c r="AJ21" s="713">
        <v>2855.6</v>
      </c>
      <c r="AK21" s="415"/>
      <c r="AL21" s="414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</row>
    <row r="22" spans="1:49" ht="18.95" customHeight="1" thickBot="1">
      <c r="A22" s="414"/>
      <c r="B22" s="469" t="s">
        <v>16</v>
      </c>
      <c r="C22" s="1002">
        <v>3</v>
      </c>
      <c r="D22" s="1003">
        <v>28</v>
      </c>
      <c r="E22" s="1002"/>
      <c r="F22" s="1003"/>
      <c r="G22" s="1002">
        <v>5</v>
      </c>
      <c r="H22" s="1003">
        <v>689.7</v>
      </c>
      <c r="I22" s="1002"/>
      <c r="J22" s="1003"/>
      <c r="K22" s="1002"/>
      <c r="L22" s="1003"/>
      <c r="M22" s="1002">
        <v>36</v>
      </c>
      <c r="N22" s="1003">
        <v>998.4</v>
      </c>
      <c r="O22" s="1002"/>
      <c r="P22" s="1003"/>
      <c r="Q22" s="1002"/>
      <c r="R22" s="1003"/>
      <c r="S22" s="710"/>
      <c r="T22" s="711" t="s">
        <v>16</v>
      </c>
      <c r="U22" s="708"/>
      <c r="V22" s="709"/>
      <c r="W22" s="708"/>
      <c r="X22" s="709"/>
      <c r="Y22" s="708">
        <v>1</v>
      </c>
      <c r="Z22" s="709">
        <v>8</v>
      </c>
      <c r="AA22" s="708">
        <v>1</v>
      </c>
      <c r="AB22" s="709">
        <v>4</v>
      </c>
      <c r="AC22" s="708">
        <v>1</v>
      </c>
      <c r="AD22" s="709">
        <v>1</v>
      </c>
      <c r="AE22" s="708"/>
      <c r="AF22" s="709"/>
      <c r="AG22" s="708">
        <v>6</v>
      </c>
      <c r="AH22" s="709">
        <v>97</v>
      </c>
      <c r="AI22" s="712">
        <v>53</v>
      </c>
      <c r="AJ22" s="713">
        <v>1826.1</v>
      </c>
      <c r="AK22" s="415"/>
      <c r="AL22" s="414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</row>
    <row r="23" spans="1:49" ht="18.95" customHeight="1" thickBot="1">
      <c r="A23" s="414"/>
      <c r="B23" s="483" t="s">
        <v>17</v>
      </c>
      <c r="C23" s="1004">
        <v>1</v>
      </c>
      <c r="D23" s="1005">
        <v>100</v>
      </c>
      <c r="E23" s="1004"/>
      <c r="F23" s="1005"/>
      <c r="G23" s="1004">
        <v>2</v>
      </c>
      <c r="H23" s="1005">
        <v>900</v>
      </c>
      <c r="I23" s="1004">
        <v>39</v>
      </c>
      <c r="J23" s="1005">
        <v>361.9</v>
      </c>
      <c r="K23" s="1004">
        <v>2</v>
      </c>
      <c r="L23" s="1005">
        <v>90</v>
      </c>
      <c r="M23" s="1004">
        <v>11</v>
      </c>
      <c r="N23" s="1005">
        <v>297.5</v>
      </c>
      <c r="O23" s="1004"/>
      <c r="P23" s="1005"/>
      <c r="Q23" s="1004"/>
      <c r="R23" s="1005"/>
      <c r="S23" s="710"/>
      <c r="T23" s="716" t="s">
        <v>17</v>
      </c>
      <c r="U23" s="714">
        <v>4</v>
      </c>
      <c r="V23" s="715">
        <v>7</v>
      </c>
      <c r="W23" s="714"/>
      <c r="X23" s="715"/>
      <c r="Y23" s="714"/>
      <c r="Z23" s="715"/>
      <c r="AA23" s="714">
        <v>1</v>
      </c>
      <c r="AB23" s="715">
        <v>0.8</v>
      </c>
      <c r="AC23" s="714">
        <v>3</v>
      </c>
      <c r="AD23" s="715">
        <v>5</v>
      </c>
      <c r="AE23" s="714"/>
      <c r="AF23" s="715"/>
      <c r="AG23" s="714">
        <v>3</v>
      </c>
      <c r="AH23" s="715">
        <v>47</v>
      </c>
      <c r="AI23" s="712">
        <v>66</v>
      </c>
      <c r="AJ23" s="713">
        <v>1809.2</v>
      </c>
      <c r="AK23" s="415"/>
      <c r="AL23" s="414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</row>
    <row r="24" spans="1:49" ht="18.95" customHeight="1" thickBot="1">
      <c r="A24" s="414"/>
      <c r="B24" s="469" t="s">
        <v>18</v>
      </c>
      <c r="C24" s="1002"/>
      <c r="D24" s="1003"/>
      <c r="E24" s="1002"/>
      <c r="F24" s="1003"/>
      <c r="G24" s="1002"/>
      <c r="H24" s="1003"/>
      <c r="I24" s="1002">
        <v>19</v>
      </c>
      <c r="J24" s="1003">
        <v>185.3</v>
      </c>
      <c r="K24" s="1002">
        <v>1</v>
      </c>
      <c r="L24" s="1003">
        <v>9.74</v>
      </c>
      <c r="M24" s="1002">
        <v>41</v>
      </c>
      <c r="N24" s="1003">
        <v>10402.99</v>
      </c>
      <c r="O24" s="1002"/>
      <c r="P24" s="1003"/>
      <c r="Q24" s="1002"/>
      <c r="R24" s="1003"/>
      <c r="S24" s="710"/>
      <c r="T24" s="711" t="s">
        <v>18</v>
      </c>
      <c r="U24" s="708"/>
      <c r="V24" s="709"/>
      <c r="W24" s="708"/>
      <c r="X24" s="709"/>
      <c r="Y24" s="708"/>
      <c r="Z24" s="709"/>
      <c r="AA24" s="708"/>
      <c r="AB24" s="709"/>
      <c r="AC24" s="708"/>
      <c r="AD24" s="709"/>
      <c r="AE24" s="708">
        <v>2</v>
      </c>
      <c r="AF24" s="709">
        <v>25</v>
      </c>
      <c r="AG24" s="708"/>
      <c r="AH24" s="709"/>
      <c r="AI24" s="712">
        <v>63</v>
      </c>
      <c r="AJ24" s="713">
        <v>10623.03</v>
      </c>
      <c r="AK24" s="415"/>
      <c r="AL24" s="414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</row>
    <row r="25" spans="1:49" ht="18.95" customHeight="1" thickBot="1">
      <c r="A25" s="414"/>
      <c r="B25" s="483" t="s">
        <v>19</v>
      </c>
      <c r="C25" s="1004"/>
      <c r="D25" s="1005"/>
      <c r="E25" s="1004"/>
      <c r="F25" s="1005"/>
      <c r="G25" s="1004">
        <v>1</v>
      </c>
      <c r="H25" s="1005">
        <v>75</v>
      </c>
      <c r="I25" s="1004">
        <v>6</v>
      </c>
      <c r="J25" s="1005">
        <v>39</v>
      </c>
      <c r="K25" s="1004"/>
      <c r="L25" s="1005"/>
      <c r="M25" s="1004">
        <v>13</v>
      </c>
      <c r="N25" s="1005">
        <v>696.8</v>
      </c>
      <c r="O25" s="1004"/>
      <c r="P25" s="1005"/>
      <c r="Q25" s="1004"/>
      <c r="R25" s="1005"/>
      <c r="S25" s="710"/>
      <c r="T25" s="716" t="s">
        <v>19</v>
      </c>
      <c r="U25" s="714"/>
      <c r="V25" s="715"/>
      <c r="W25" s="714">
        <v>1</v>
      </c>
      <c r="X25" s="715">
        <v>3</v>
      </c>
      <c r="Y25" s="714">
        <v>1</v>
      </c>
      <c r="Z25" s="715">
        <v>15</v>
      </c>
      <c r="AA25" s="714"/>
      <c r="AB25" s="715"/>
      <c r="AC25" s="714">
        <v>39</v>
      </c>
      <c r="AD25" s="715">
        <v>145.19999999999999</v>
      </c>
      <c r="AE25" s="714"/>
      <c r="AF25" s="715"/>
      <c r="AG25" s="714">
        <v>8</v>
      </c>
      <c r="AH25" s="715">
        <v>21.1</v>
      </c>
      <c r="AI25" s="712">
        <v>69</v>
      </c>
      <c r="AJ25" s="713">
        <v>995.1</v>
      </c>
      <c r="AK25" s="415"/>
      <c r="AL25" s="414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</row>
    <row r="26" spans="1:49" ht="18.95" customHeight="1" thickBot="1">
      <c r="A26" s="414"/>
      <c r="B26" s="469" t="s">
        <v>29</v>
      </c>
      <c r="C26" s="1002">
        <v>1</v>
      </c>
      <c r="D26" s="1003">
        <v>80</v>
      </c>
      <c r="E26" s="1002"/>
      <c r="F26" s="1003"/>
      <c r="G26" s="1002">
        <v>3</v>
      </c>
      <c r="H26" s="1003">
        <v>135.19999999999999</v>
      </c>
      <c r="I26" s="1002">
        <v>13</v>
      </c>
      <c r="J26" s="1003">
        <v>102.04</v>
      </c>
      <c r="K26" s="1002"/>
      <c r="L26" s="1003"/>
      <c r="M26" s="1002">
        <v>6</v>
      </c>
      <c r="N26" s="1003">
        <v>138.69999999999999</v>
      </c>
      <c r="O26" s="1002">
        <v>1</v>
      </c>
      <c r="P26" s="1003">
        <v>6</v>
      </c>
      <c r="Q26" s="1002">
        <v>4</v>
      </c>
      <c r="R26" s="1003">
        <v>2217</v>
      </c>
      <c r="S26" s="710"/>
      <c r="T26" s="711" t="s">
        <v>29</v>
      </c>
      <c r="U26" s="708">
        <v>27</v>
      </c>
      <c r="V26" s="709">
        <v>55.13</v>
      </c>
      <c r="W26" s="708"/>
      <c r="X26" s="709"/>
      <c r="Y26" s="708"/>
      <c r="Z26" s="709"/>
      <c r="AA26" s="708">
        <v>7</v>
      </c>
      <c r="AB26" s="709">
        <v>12.2</v>
      </c>
      <c r="AC26" s="708"/>
      <c r="AD26" s="709"/>
      <c r="AE26" s="708">
        <v>1</v>
      </c>
      <c r="AF26" s="709">
        <v>3.6</v>
      </c>
      <c r="AG26" s="708">
        <v>3</v>
      </c>
      <c r="AH26" s="709">
        <v>7.39</v>
      </c>
      <c r="AI26" s="712">
        <v>66</v>
      </c>
      <c r="AJ26" s="713">
        <v>2757.2599999999998</v>
      </c>
      <c r="AK26" s="415"/>
      <c r="AL26" s="414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</row>
    <row r="27" spans="1:49" ht="18.95" customHeight="1" thickBot="1">
      <c r="A27" s="414"/>
      <c r="B27" s="483" t="s">
        <v>69</v>
      </c>
      <c r="C27" s="1004"/>
      <c r="D27" s="1005"/>
      <c r="E27" s="1004">
        <v>1</v>
      </c>
      <c r="F27" s="1005">
        <v>400.4</v>
      </c>
      <c r="G27" s="1004">
        <v>4</v>
      </c>
      <c r="H27" s="1005">
        <v>359.1</v>
      </c>
      <c r="I27" s="1004">
        <v>1</v>
      </c>
      <c r="J27" s="1005">
        <v>0.6</v>
      </c>
      <c r="K27" s="1004"/>
      <c r="L27" s="1005"/>
      <c r="M27" s="1004">
        <v>33</v>
      </c>
      <c r="N27" s="1005">
        <v>633.97</v>
      </c>
      <c r="O27" s="1004"/>
      <c r="P27" s="1005"/>
      <c r="Q27" s="1004"/>
      <c r="R27" s="1005"/>
      <c r="S27" s="710"/>
      <c r="T27" s="716" t="s">
        <v>69</v>
      </c>
      <c r="U27" s="714">
        <v>37</v>
      </c>
      <c r="V27" s="715">
        <v>60.4</v>
      </c>
      <c r="W27" s="714">
        <v>3</v>
      </c>
      <c r="X27" s="715">
        <v>3.6</v>
      </c>
      <c r="Y27" s="714"/>
      <c r="Z27" s="715"/>
      <c r="AA27" s="714"/>
      <c r="AB27" s="715"/>
      <c r="AC27" s="714">
        <v>1</v>
      </c>
      <c r="AD27" s="715">
        <v>1.3</v>
      </c>
      <c r="AE27" s="714">
        <v>1</v>
      </c>
      <c r="AF27" s="715">
        <v>26</v>
      </c>
      <c r="AG27" s="714">
        <v>3</v>
      </c>
      <c r="AH27" s="715">
        <v>21</v>
      </c>
      <c r="AI27" s="712">
        <v>84</v>
      </c>
      <c r="AJ27" s="713">
        <v>1506.3700000000001</v>
      </c>
      <c r="AK27" s="415"/>
      <c r="AL27" s="414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</row>
    <row r="28" spans="1:49" ht="18.95" customHeight="1" thickBot="1">
      <c r="A28" s="414"/>
      <c r="B28" s="469" t="s">
        <v>20</v>
      </c>
      <c r="C28" s="1002"/>
      <c r="D28" s="1003"/>
      <c r="E28" s="1002">
        <v>7</v>
      </c>
      <c r="F28" s="1003">
        <v>392.18</v>
      </c>
      <c r="G28" s="1002">
        <v>1</v>
      </c>
      <c r="H28" s="1003">
        <v>136</v>
      </c>
      <c r="I28" s="1002">
        <v>1</v>
      </c>
      <c r="J28" s="1003">
        <v>2.63</v>
      </c>
      <c r="K28" s="1002"/>
      <c r="L28" s="1003"/>
      <c r="M28" s="1002">
        <v>24</v>
      </c>
      <c r="N28" s="1003">
        <v>1199.3399999999999</v>
      </c>
      <c r="O28" s="1002"/>
      <c r="P28" s="1003"/>
      <c r="Q28" s="1002"/>
      <c r="R28" s="1003"/>
      <c r="S28" s="710"/>
      <c r="T28" s="711" t="s">
        <v>20</v>
      </c>
      <c r="U28" s="708"/>
      <c r="V28" s="709"/>
      <c r="W28" s="708"/>
      <c r="X28" s="709"/>
      <c r="Y28" s="708"/>
      <c r="Z28" s="709"/>
      <c r="AA28" s="708"/>
      <c r="AB28" s="709"/>
      <c r="AC28" s="708"/>
      <c r="AD28" s="709"/>
      <c r="AE28" s="708"/>
      <c r="AF28" s="709"/>
      <c r="AG28" s="708">
        <v>2</v>
      </c>
      <c r="AH28" s="709">
        <v>4</v>
      </c>
      <c r="AI28" s="712">
        <v>35</v>
      </c>
      <c r="AJ28" s="713">
        <v>1734.15</v>
      </c>
      <c r="AK28" s="415"/>
      <c r="AL28" s="414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</row>
    <row r="29" spans="1:49" ht="18.95" customHeight="1" thickBot="1">
      <c r="A29" s="414"/>
      <c r="B29" s="483" t="s">
        <v>21</v>
      </c>
      <c r="C29" s="1004"/>
      <c r="D29" s="1005"/>
      <c r="E29" s="1004">
        <v>1</v>
      </c>
      <c r="F29" s="1005">
        <v>1000</v>
      </c>
      <c r="G29" s="1004"/>
      <c r="H29" s="1005"/>
      <c r="I29" s="1004">
        <v>8</v>
      </c>
      <c r="J29" s="1005">
        <v>317.2</v>
      </c>
      <c r="K29" s="1004">
        <v>2</v>
      </c>
      <c r="L29" s="1005">
        <v>295</v>
      </c>
      <c r="M29" s="1004">
        <v>13</v>
      </c>
      <c r="N29" s="1005">
        <v>437.63</v>
      </c>
      <c r="O29" s="1004"/>
      <c r="P29" s="1005"/>
      <c r="Q29" s="1004"/>
      <c r="R29" s="1005"/>
      <c r="S29" s="710"/>
      <c r="T29" s="716" t="s">
        <v>21</v>
      </c>
      <c r="U29" s="714">
        <v>1</v>
      </c>
      <c r="V29" s="715">
        <v>13</v>
      </c>
      <c r="W29" s="714"/>
      <c r="X29" s="715"/>
      <c r="Y29" s="714"/>
      <c r="Z29" s="715"/>
      <c r="AA29" s="714">
        <v>4</v>
      </c>
      <c r="AB29" s="715">
        <v>9.06</v>
      </c>
      <c r="AC29" s="714">
        <v>2</v>
      </c>
      <c r="AD29" s="715">
        <v>10.66</v>
      </c>
      <c r="AE29" s="714"/>
      <c r="AF29" s="715"/>
      <c r="AG29" s="714">
        <v>7</v>
      </c>
      <c r="AH29" s="715">
        <v>32.67</v>
      </c>
      <c r="AI29" s="712">
        <v>38</v>
      </c>
      <c r="AJ29" s="713">
        <v>2115.2199999999998</v>
      </c>
      <c r="AK29" s="415"/>
      <c r="AL29" s="414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</row>
    <row r="30" spans="1:49" ht="18.95" customHeight="1" thickBot="1">
      <c r="A30" s="414"/>
      <c r="B30" s="469" t="s">
        <v>22</v>
      </c>
      <c r="C30" s="1002"/>
      <c r="D30" s="1003"/>
      <c r="E30" s="1002"/>
      <c r="F30" s="1003"/>
      <c r="G30" s="1002"/>
      <c r="H30" s="1003"/>
      <c r="I30" s="1002">
        <v>39</v>
      </c>
      <c r="J30" s="1003">
        <v>1797.9</v>
      </c>
      <c r="K30" s="1002">
        <v>3</v>
      </c>
      <c r="L30" s="1003">
        <v>21.5</v>
      </c>
      <c r="M30" s="1002">
        <v>17</v>
      </c>
      <c r="N30" s="1003">
        <v>661.3</v>
      </c>
      <c r="O30" s="1002"/>
      <c r="P30" s="1003"/>
      <c r="Q30" s="1002">
        <v>2</v>
      </c>
      <c r="R30" s="1003">
        <v>2353</v>
      </c>
      <c r="S30" s="710"/>
      <c r="T30" s="711" t="s">
        <v>22</v>
      </c>
      <c r="U30" s="708"/>
      <c r="V30" s="709"/>
      <c r="W30" s="708">
        <v>33</v>
      </c>
      <c r="X30" s="709">
        <v>67.900000000000006</v>
      </c>
      <c r="Y30" s="708"/>
      <c r="Z30" s="709"/>
      <c r="AA30" s="708">
        <v>40</v>
      </c>
      <c r="AB30" s="709">
        <v>42.3</v>
      </c>
      <c r="AC30" s="708">
        <v>1</v>
      </c>
      <c r="AD30" s="709">
        <v>7</v>
      </c>
      <c r="AE30" s="708"/>
      <c r="AF30" s="709"/>
      <c r="AG30" s="708">
        <v>85</v>
      </c>
      <c r="AH30" s="709">
        <v>131.1</v>
      </c>
      <c r="AI30" s="712">
        <v>220</v>
      </c>
      <c r="AJ30" s="713">
        <v>5082</v>
      </c>
      <c r="AK30" s="415"/>
      <c r="AL30" s="414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</row>
    <row r="31" spans="1:49" ht="18.95" customHeight="1" thickBot="1">
      <c r="A31" s="414"/>
      <c r="B31" s="483" t="s">
        <v>30</v>
      </c>
      <c r="C31" s="1004"/>
      <c r="D31" s="1005"/>
      <c r="E31" s="1004"/>
      <c r="F31" s="1005"/>
      <c r="G31" s="1004"/>
      <c r="H31" s="1005"/>
      <c r="I31" s="1004">
        <v>70</v>
      </c>
      <c r="J31" s="1005">
        <v>1280.6600000000001</v>
      </c>
      <c r="K31" s="1004">
        <v>3</v>
      </c>
      <c r="L31" s="1005">
        <v>1637.64</v>
      </c>
      <c r="M31" s="1004">
        <v>6</v>
      </c>
      <c r="N31" s="1005">
        <v>312.5</v>
      </c>
      <c r="O31" s="1004"/>
      <c r="P31" s="1005"/>
      <c r="Q31" s="1004"/>
      <c r="R31" s="1005"/>
      <c r="S31" s="710"/>
      <c r="T31" s="716" t="s">
        <v>30</v>
      </c>
      <c r="U31" s="714"/>
      <c r="V31" s="715"/>
      <c r="W31" s="714"/>
      <c r="X31" s="715"/>
      <c r="Y31" s="714"/>
      <c r="Z31" s="715"/>
      <c r="AA31" s="714">
        <v>3</v>
      </c>
      <c r="AB31" s="715">
        <v>1.87</v>
      </c>
      <c r="AC31" s="714">
        <v>1</v>
      </c>
      <c r="AD31" s="715">
        <v>4.3600000000000003</v>
      </c>
      <c r="AE31" s="714"/>
      <c r="AF31" s="715"/>
      <c r="AG31" s="714"/>
      <c r="AH31" s="715"/>
      <c r="AI31" s="712">
        <v>83</v>
      </c>
      <c r="AJ31" s="713">
        <v>3237.03</v>
      </c>
      <c r="AK31" s="415"/>
      <c r="AL31" s="414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</row>
    <row r="32" spans="1:49" ht="18.95" customHeight="1" thickBot="1">
      <c r="A32" s="414"/>
      <c r="B32" s="469" t="s">
        <v>23</v>
      </c>
      <c r="C32" s="1002"/>
      <c r="D32" s="1003"/>
      <c r="E32" s="1002"/>
      <c r="F32" s="1003"/>
      <c r="G32" s="1002">
        <v>1</v>
      </c>
      <c r="H32" s="1003">
        <v>70</v>
      </c>
      <c r="I32" s="1002">
        <v>12</v>
      </c>
      <c r="J32" s="1003">
        <v>680.25</v>
      </c>
      <c r="K32" s="1002">
        <v>2</v>
      </c>
      <c r="L32" s="1003">
        <v>216</v>
      </c>
      <c r="M32" s="1002">
        <v>3</v>
      </c>
      <c r="N32" s="1003">
        <v>85</v>
      </c>
      <c r="O32" s="1002"/>
      <c r="P32" s="1003"/>
      <c r="Q32" s="1002">
        <v>2</v>
      </c>
      <c r="R32" s="1003">
        <v>20</v>
      </c>
      <c r="S32" s="710"/>
      <c r="T32" s="711" t="s">
        <v>23</v>
      </c>
      <c r="U32" s="708">
        <v>4</v>
      </c>
      <c r="V32" s="709">
        <v>7.83</v>
      </c>
      <c r="W32" s="708">
        <v>4</v>
      </c>
      <c r="X32" s="709">
        <v>10.8</v>
      </c>
      <c r="Y32" s="708">
        <v>34</v>
      </c>
      <c r="Z32" s="709">
        <v>234.5</v>
      </c>
      <c r="AA32" s="708"/>
      <c r="AB32" s="709"/>
      <c r="AC32" s="708">
        <v>4</v>
      </c>
      <c r="AD32" s="709">
        <v>237.15</v>
      </c>
      <c r="AE32" s="708"/>
      <c r="AF32" s="709"/>
      <c r="AG32" s="708">
        <v>12</v>
      </c>
      <c r="AH32" s="709">
        <v>87.4</v>
      </c>
      <c r="AI32" s="712">
        <v>78</v>
      </c>
      <c r="AJ32" s="713">
        <v>1648.93</v>
      </c>
      <c r="AK32" s="415"/>
      <c r="AL32" s="414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</row>
    <row r="33" spans="1:49" ht="18.95" customHeight="1" thickBot="1">
      <c r="A33" s="414"/>
      <c r="B33" s="483" t="s">
        <v>24</v>
      </c>
      <c r="C33" s="1004"/>
      <c r="D33" s="1005"/>
      <c r="E33" s="1004"/>
      <c r="F33" s="1005"/>
      <c r="G33" s="1004"/>
      <c r="H33" s="1005"/>
      <c r="I33" s="1004">
        <v>24</v>
      </c>
      <c r="J33" s="1005">
        <v>2113.64</v>
      </c>
      <c r="K33" s="1004"/>
      <c r="L33" s="1005"/>
      <c r="M33" s="1004">
        <v>15</v>
      </c>
      <c r="N33" s="1005">
        <v>3688.5</v>
      </c>
      <c r="O33" s="1004">
        <v>2</v>
      </c>
      <c r="P33" s="1005">
        <v>32</v>
      </c>
      <c r="Q33" s="1004"/>
      <c r="R33" s="1005"/>
      <c r="S33" s="710"/>
      <c r="T33" s="716" t="s">
        <v>24</v>
      </c>
      <c r="U33" s="714"/>
      <c r="V33" s="715"/>
      <c r="W33" s="714"/>
      <c r="X33" s="715"/>
      <c r="Y33" s="714">
        <v>1</v>
      </c>
      <c r="Z33" s="715">
        <v>15</v>
      </c>
      <c r="AA33" s="714"/>
      <c r="AB33" s="715"/>
      <c r="AC33" s="714">
        <v>1</v>
      </c>
      <c r="AD33" s="715">
        <v>5</v>
      </c>
      <c r="AE33" s="714"/>
      <c r="AF33" s="715"/>
      <c r="AG33" s="714">
        <v>2</v>
      </c>
      <c r="AH33" s="715">
        <v>22</v>
      </c>
      <c r="AI33" s="712">
        <v>45</v>
      </c>
      <c r="AJ33" s="713">
        <v>5876.1399999999994</v>
      </c>
      <c r="AK33" s="415"/>
      <c r="AL33" s="414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</row>
    <row r="34" spans="1:49" ht="18.95" customHeight="1" thickBot="1">
      <c r="A34" s="414"/>
      <c r="B34" s="469" t="s">
        <v>25</v>
      </c>
      <c r="C34" s="1002"/>
      <c r="D34" s="1003"/>
      <c r="E34" s="1002"/>
      <c r="F34" s="1003"/>
      <c r="G34" s="1002">
        <v>1</v>
      </c>
      <c r="H34" s="1003">
        <v>120</v>
      </c>
      <c r="I34" s="1002">
        <v>19</v>
      </c>
      <c r="J34" s="1003">
        <v>169.14</v>
      </c>
      <c r="K34" s="1002">
        <v>4</v>
      </c>
      <c r="L34" s="1003">
        <v>419</v>
      </c>
      <c r="M34" s="1002">
        <v>4</v>
      </c>
      <c r="N34" s="1003">
        <v>67.41</v>
      </c>
      <c r="O34" s="1002"/>
      <c r="P34" s="1003"/>
      <c r="Q34" s="1002"/>
      <c r="R34" s="1003"/>
      <c r="S34" s="710"/>
      <c r="T34" s="711" t="s">
        <v>25</v>
      </c>
      <c r="U34" s="708">
        <v>34</v>
      </c>
      <c r="V34" s="709">
        <v>63.02</v>
      </c>
      <c r="W34" s="708"/>
      <c r="X34" s="709"/>
      <c r="Y34" s="708"/>
      <c r="Z34" s="709"/>
      <c r="AA34" s="708"/>
      <c r="AB34" s="709"/>
      <c r="AC34" s="708">
        <v>2</v>
      </c>
      <c r="AD34" s="709">
        <v>21.71</v>
      </c>
      <c r="AE34" s="708"/>
      <c r="AF34" s="709"/>
      <c r="AG34" s="708">
        <v>2</v>
      </c>
      <c r="AH34" s="709">
        <v>2.21</v>
      </c>
      <c r="AI34" s="712">
        <v>66</v>
      </c>
      <c r="AJ34" s="713">
        <v>862.49</v>
      </c>
      <c r="AK34" s="415"/>
      <c r="AL34" s="414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</row>
    <row r="35" spans="1:49" ht="18.95" customHeight="1" thickBot="1">
      <c r="A35" s="414"/>
      <c r="B35" s="483" t="s">
        <v>26</v>
      </c>
      <c r="C35" s="1004"/>
      <c r="D35" s="1005"/>
      <c r="E35" s="1004"/>
      <c r="F35" s="1005"/>
      <c r="G35" s="1004">
        <v>3</v>
      </c>
      <c r="H35" s="1005">
        <v>1621</v>
      </c>
      <c r="I35" s="1004">
        <v>16</v>
      </c>
      <c r="J35" s="1005">
        <v>476.67</v>
      </c>
      <c r="K35" s="1004">
        <v>1</v>
      </c>
      <c r="L35" s="1005">
        <v>120</v>
      </c>
      <c r="M35" s="1004">
        <v>39</v>
      </c>
      <c r="N35" s="1005">
        <v>2198.5</v>
      </c>
      <c r="O35" s="1004">
        <v>3</v>
      </c>
      <c r="P35" s="1005">
        <v>14</v>
      </c>
      <c r="Q35" s="1004"/>
      <c r="R35" s="1005"/>
      <c r="S35" s="710"/>
      <c r="T35" s="716" t="s">
        <v>26</v>
      </c>
      <c r="U35" s="714">
        <v>4</v>
      </c>
      <c r="V35" s="715">
        <v>758.5</v>
      </c>
      <c r="W35" s="714">
        <v>4</v>
      </c>
      <c r="X35" s="715">
        <v>1.2</v>
      </c>
      <c r="Y35" s="714">
        <v>7</v>
      </c>
      <c r="Z35" s="715">
        <v>39</v>
      </c>
      <c r="AA35" s="714">
        <v>8</v>
      </c>
      <c r="AB35" s="715">
        <v>10.6</v>
      </c>
      <c r="AC35" s="714"/>
      <c r="AD35" s="715"/>
      <c r="AE35" s="714">
        <v>1</v>
      </c>
      <c r="AF35" s="715">
        <v>1.2</v>
      </c>
      <c r="AG35" s="714">
        <v>22</v>
      </c>
      <c r="AH35" s="715">
        <v>373.32000000000005</v>
      </c>
      <c r="AI35" s="712">
        <v>108</v>
      </c>
      <c r="AJ35" s="713">
        <v>5613.99</v>
      </c>
      <c r="AK35" s="415"/>
      <c r="AL35" s="414"/>
      <c r="AM35" s="31"/>
      <c r="AN35" s="31"/>
      <c r="AO35" s="31"/>
      <c r="AP35" s="31"/>
      <c r="AQ35" s="31"/>
      <c r="AR35" s="31"/>
      <c r="AS35" s="31"/>
      <c r="AT35" s="31"/>
      <c r="AU35" s="31"/>
      <c r="AV35" s="31"/>
      <c r="AW35" s="31"/>
    </row>
    <row r="36" spans="1:49" ht="18.95" customHeight="1" thickBot="1">
      <c r="A36" s="414"/>
      <c r="B36" s="469" t="s">
        <v>27</v>
      </c>
      <c r="C36" s="1002"/>
      <c r="D36" s="1003"/>
      <c r="E36" s="1002"/>
      <c r="F36" s="1003"/>
      <c r="G36" s="1002"/>
      <c r="H36" s="1003"/>
      <c r="I36" s="1002"/>
      <c r="J36" s="1003"/>
      <c r="K36" s="1002"/>
      <c r="L36" s="1003"/>
      <c r="M36" s="1002">
        <v>18</v>
      </c>
      <c r="N36" s="1003">
        <v>71.41</v>
      </c>
      <c r="O36" s="1002"/>
      <c r="P36" s="1003"/>
      <c r="Q36" s="1002"/>
      <c r="R36" s="1003"/>
      <c r="S36" s="710"/>
      <c r="T36" s="711" t="s">
        <v>27</v>
      </c>
      <c r="U36" s="708"/>
      <c r="V36" s="709"/>
      <c r="W36" s="708"/>
      <c r="X36" s="709"/>
      <c r="Y36" s="708"/>
      <c r="Z36" s="709"/>
      <c r="AA36" s="708"/>
      <c r="AB36" s="709"/>
      <c r="AC36" s="708"/>
      <c r="AD36" s="709"/>
      <c r="AE36" s="708"/>
      <c r="AF36" s="709"/>
      <c r="AG36" s="708">
        <v>10</v>
      </c>
      <c r="AH36" s="709">
        <v>27.69</v>
      </c>
      <c r="AI36" s="712">
        <v>28</v>
      </c>
      <c r="AJ36" s="713">
        <v>99.1</v>
      </c>
      <c r="AK36" s="415"/>
      <c r="AL36" s="414"/>
      <c r="AM36" s="31"/>
      <c r="AN36" s="31"/>
      <c r="AO36" s="31"/>
      <c r="AP36" s="31"/>
      <c r="AQ36" s="31"/>
      <c r="AR36" s="31"/>
      <c r="AS36" s="31"/>
      <c r="AT36" s="31"/>
      <c r="AU36" s="31"/>
      <c r="AV36" s="31"/>
      <c r="AW36" s="31"/>
    </row>
    <row r="37" spans="1:49" ht="18.95" customHeight="1" thickBot="1">
      <c r="A37" s="414"/>
      <c r="B37" s="483" t="s">
        <v>28</v>
      </c>
      <c r="C37" s="1004">
        <v>2</v>
      </c>
      <c r="D37" s="1005">
        <v>122</v>
      </c>
      <c r="E37" s="1004"/>
      <c r="F37" s="1005"/>
      <c r="G37" s="1004">
        <v>1</v>
      </c>
      <c r="H37" s="1005">
        <v>49</v>
      </c>
      <c r="I37" s="1004">
        <v>21</v>
      </c>
      <c r="J37" s="1005">
        <v>301.7</v>
      </c>
      <c r="K37" s="1004">
        <v>3</v>
      </c>
      <c r="L37" s="1005">
        <v>48</v>
      </c>
      <c r="M37" s="1004">
        <v>7</v>
      </c>
      <c r="N37" s="1005">
        <v>415.6</v>
      </c>
      <c r="O37" s="1004"/>
      <c r="P37" s="1005"/>
      <c r="Q37" s="1004"/>
      <c r="R37" s="1005"/>
      <c r="S37" s="710"/>
      <c r="T37" s="716" t="s">
        <v>28</v>
      </c>
      <c r="U37" s="714">
        <v>7</v>
      </c>
      <c r="V37" s="715">
        <v>32.44</v>
      </c>
      <c r="W37" s="714">
        <v>20</v>
      </c>
      <c r="X37" s="715">
        <v>33.159999999999997</v>
      </c>
      <c r="Y37" s="714">
        <v>1</v>
      </c>
      <c r="Z37" s="715">
        <v>9</v>
      </c>
      <c r="AA37" s="714"/>
      <c r="AB37" s="715"/>
      <c r="AC37" s="714"/>
      <c r="AD37" s="715"/>
      <c r="AE37" s="714"/>
      <c r="AF37" s="715"/>
      <c r="AG37" s="714">
        <v>11</v>
      </c>
      <c r="AH37" s="715">
        <v>38.099999999999994</v>
      </c>
      <c r="AI37" s="712">
        <v>73</v>
      </c>
      <c r="AJ37" s="713">
        <v>1049</v>
      </c>
      <c r="AK37" s="415"/>
      <c r="AL37" s="414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</row>
    <row r="38" spans="1:49" ht="18.95" customHeight="1" thickBot="1">
      <c r="A38" s="414"/>
      <c r="B38" s="484" t="s">
        <v>240</v>
      </c>
      <c r="C38" s="1000">
        <v>10</v>
      </c>
      <c r="D38" s="1001">
        <v>358</v>
      </c>
      <c r="E38" s="1000">
        <v>14</v>
      </c>
      <c r="F38" s="1001">
        <v>5043.08</v>
      </c>
      <c r="G38" s="1000">
        <v>39</v>
      </c>
      <c r="H38" s="1001">
        <v>5765.0399999999991</v>
      </c>
      <c r="I38" s="1000">
        <v>732</v>
      </c>
      <c r="J38" s="1001">
        <v>13983.38</v>
      </c>
      <c r="K38" s="1000">
        <v>35</v>
      </c>
      <c r="L38" s="1001">
        <v>7500.88</v>
      </c>
      <c r="M38" s="1000">
        <v>698</v>
      </c>
      <c r="N38" s="1001">
        <v>55280.22</v>
      </c>
      <c r="O38" s="1000">
        <v>21</v>
      </c>
      <c r="P38" s="1001">
        <v>1600.36</v>
      </c>
      <c r="Q38" s="1000">
        <v>13</v>
      </c>
      <c r="R38" s="1001">
        <v>4802</v>
      </c>
      <c r="S38" s="717"/>
      <c r="T38" s="718" t="s">
        <v>240</v>
      </c>
      <c r="U38" s="713">
        <v>188</v>
      </c>
      <c r="V38" s="713">
        <v>1331.18</v>
      </c>
      <c r="W38" s="713">
        <v>69</v>
      </c>
      <c r="X38" s="713">
        <v>131.16</v>
      </c>
      <c r="Y38" s="713">
        <v>54</v>
      </c>
      <c r="Z38" s="713">
        <v>354.14</v>
      </c>
      <c r="AA38" s="713">
        <v>97</v>
      </c>
      <c r="AB38" s="713">
        <v>118.50999999999999</v>
      </c>
      <c r="AC38" s="713">
        <v>69</v>
      </c>
      <c r="AD38" s="713">
        <v>513.08000000000004</v>
      </c>
      <c r="AE38" s="713">
        <v>17</v>
      </c>
      <c r="AF38" s="713">
        <v>1391.3</v>
      </c>
      <c r="AG38" s="713">
        <v>286</v>
      </c>
      <c r="AH38" s="713">
        <v>1577.9</v>
      </c>
      <c r="AI38" s="712">
        <v>2342</v>
      </c>
      <c r="AJ38" s="713">
        <v>99750.23</v>
      </c>
      <c r="AK38" s="425"/>
      <c r="AL38" s="414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</row>
    <row r="39" spans="1:49" ht="18" customHeight="1">
      <c r="A39" s="414"/>
      <c r="B39" s="1382" t="s">
        <v>311</v>
      </c>
      <c r="C39" s="1382"/>
      <c r="D39" s="1382"/>
      <c r="E39" s="1382"/>
      <c r="F39" s="1382"/>
      <c r="G39" s="1382"/>
      <c r="H39" s="1382"/>
      <c r="I39" s="1382"/>
      <c r="J39" s="1382"/>
      <c r="K39" s="1382"/>
      <c r="L39" s="1382"/>
      <c r="M39" s="1382"/>
      <c r="N39" s="1382"/>
      <c r="O39" s="1382"/>
      <c r="P39" s="1382"/>
      <c r="Q39" s="1382"/>
      <c r="R39" s="1382"/>
      <c r="S39" s="412"/>
      <c r="T39" s="1382" t="s">
        <v>311</v>
      </c>
      <c r="U39" s="1382"/>
      <c r="V39" s="1382"/>
      <c r="W39" s="1382"/>
      <c r="X39" s="1382"/>
      <c r="Y39" s="1382"/>
      <c r="Z39" s="1382"/>
      <c r="AA39" s="1382"/>
      <c r="AB39" s="1382"/>
      <c r="AC39" s="1382"/>
      <c r="AD39" s="1382"/>
      <c r="AE39" s="1382"/>
      <c r="AF39" s="1382"/>
      <c r="AG39" s="1382"/>
      <c r="AH39" s="1382"/>
      <c r="AI39" s="1382"/>
      <c r="AJ39" s="1382"/>
      <c r="AK39" s="415"/>
      <c r="AL39" s="414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</row>
    <row r="40" spans="1:49">
      <c r="A40" s="415"/>
      <c r="B40" s="415"/>
      <c r="C40" s="415"/>
      <c r="D40" s="415"/>
      <c r="E40" s="415"/>
      <c r="F40" s="415"/>
      <c r="G40" s="415"/>
      <c r="H40" s="415"/>
      <c r="I40" s="415"/>
      <c r="J40" s="415"/>
      <c r="K40" s="415"/>
      <c r="L40" s="415"/>
      <c r="M40" s="415"/>
      <c r="N40" s="415"/>
      <c r="O40" s="415"/>
      <c r="P40" s="415"/>
      <c r="Q40" s="415"/>
      <c r="R40" s="415"/>
      <c r="S40" s="415"/>
      <c r="T40" s="415"/>
      <c r="U40" s="415"/>
      <c r="V40" s="415"/>
      <c r="W40" s="415"/>
      <c r="X40" s="415"/>
      <c r="Y40" s="415"/>
      <c r="Z40" s="415"/>
      <c r="AA40" s="415"/>
      <c r="AB40" s="415"/>
      <c r="AC40" s="415"/>
      <c r="AD40" s="415"/>
      <c r="AE40" s="415"/>
      <c r="AF40" s="415"/>
      <c r="AG40" s="426"/>
      <c r="AH40" s="415"/>
      <c r="AI40" s="415"/>
      <c r="AJ40" s="415"/>
      <c r="AK40" s="415"/>
      <c r="AL40" s="415"/>
    </row>
    <row r="41" spans="1:49">
      <c r="R41" s="649"/>
    </row>
  </sheetData>
  <sheetProtection password="CF4C" sheet="1" objects="1" scenarios="1"/>
  <mergeCells count="22">
    <mergeCell ref="B39:R39"/>
    <mergeCell ref="T39:AJ39"/>
    <mergeCell ref="B2:R2"/>
    <mergeCell ref="T2:AJ2"/>
    <mergeCell ref="Y4:Z4"/>
    <mergeCell ref="AA4:AB4"/>
    <mergeCell ref="U4:V4"/>
    <mergeCell ref="T4:T5"/>
    <mergeCell ref="AI4:AJ4"/>
    <mergeCell ref="K4:L4"/>
    <mergeCell ref="M4:N4"/>
    <mergeCell ref="O4:P4"/>
    <mergeCell ref="B4:B5"/>
    <mergeCell ref="C4:D4"/>
    <mergeCell ref="E4:F4"/>
    <mergeCell ref="G4:H4"/>
    <mergeCell ref="I4:J4"/>
    <mergeCell ref="AC4:AD4"/>
    <mergeCell ref="AE4:AF4"/>
    <mergeCell ref="AG4:AH4"/>
    <mergeCell ref="Q4:R4"/>
    <mergeCell ref="W4:X4"/>
  </mergeCells>
  <phoneticPr fontId="11" type="noConversion"/>
  <conditionalFormatting sqref="C6:R37">
    <cfRule type="cellIs" dxfId="10" priority="1" operator="equal">
      <formula>0</formula>
    </cfRule>
  </conditionalFormatting>
  <printOptions horizontalCentered="1"/>
  <pageMargins left="0.39370078740157483" right="0.39370078740157483" top="0.59055118110236227" bottom="0.59055118110236227" header="0.39370078740157483" footer="0.39370078740157483"/>
  <pageSetup scale="66" fitToWidth="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>
    <tabColor rgb="FFFFC000"/>
  </sheetPr>
  <dimension ref="B1:N34"/>
  <sheetViews>
    <sheetView workbookViewId="0">
      <selection activeCell="I7" sqref="I7"/>
    </sheetView>
  </sheetViews>
  <sheetFormatPr baseColWidth="10" defaultRowHeight="12.75"/>
  <cols>
    <col min="1" max="1" width="4.7109375" style="38" customWidth="1"/>
    <col min="2" max="7" width="12.5703125" style="38" customWidth="1"/>
    <col min="8" max="8" width="14.140625" style="38" customWidth="1"/>
    <col min="9" max="11" width="12.5703125" style="38" customWidth="1"/>
    <col min="12" max="12" width="12" style="38" bestFit="1" customWidth="1"/>
    <col min="13" max="13" width="14" style="38" bestFit="1" customWidth="1"/>
    <col min="14" max="14" width="2.7109375" style="38" customWidth="1"/>
    <col min="15" max="15" width="14" style="38" bestFit="1" customWidth="1"/>
    <col min="16" max="16" width="7.85546875" style="38" bestFit="1" customWidth="1"/>
    <col min="17" max="17" width="6.85546875" style="38" bestFit="1" customWidth="1"/>
    <col min="18" max="18" width="13" style="38" bestFit="1" customWidth="1"/>
    <col min="19" max="16384" width="11.42578125" style="38"/>
  </cols>
  <sheetData>
    <row r="1" spans="2:14" ht="13.5" thickBot="1"/>
    <row r="2" spans="2:14" ht="42" customHeight="1" thickTop="1" thickBot="1">
      <c r="B2" s="1101" t="s">
        <v>529</v>
      </c>
      <c r="C2" s="1102"/>
      <c r="D2" s="1102"/>
      <c r="E2" s="1102"/>
      <c r="F2" s="1102"/>
      <c r="G2" s="1102"/>
      <c r="H2" s="1102"/>
      <c r="I2" s="1102"/>
      <c r="J2" s="1102"/>
      <c r="K2" s="1102"/>
      <c r="L2" s="1103"/>
      <c r="N2" s="209"/>
    </row>
    <row r="3" spans="2:14" ht="13.5" thickTop="1">
      <c r="B3" s="801"/>
      <c r="C3" s="802"/>
      <c r="D3" s="802"/>
      <c r="E3" s="802"/>
      <c r="F3" s="802"/>
      <c r="G3" s="802"/>
      <c r="H3" s="802"/>
      <c r="I3" s="802"/>
      <c r="J3" s="802"/>
      <c r="K3" s="802"/>
      <c r="L3" s="803"/>
    </row>
    <row r="4" spans="2:14">
      <c r="B4" s="804"/>
      <c r="C4" s="231"/>
      <c r="D4" s="231"/>
      <c r="E4" s="231"/>
      <c r="F4" s="231"/>
      <c r="G4" s="231"/>
      <c r="H4" s="231"/>
      <c r="I4" s="231"/>
      <c r="J4" s="231"/>
      <c r="K4" s="231"/>
      <c r="L4" s="805"/>
    </row>
    <row r="5" spans="2:14">
      <c r="B5" s="804"/>
      <c r="C5" s="231"/>
      <c r="D5" s="231"/>
      <c r="E5" s="231"/>
      <c r="F5" s="231"/>
      <c r="G5" s="231"/>
      <c r="H5" s="231"/>
      <c r="I5" s="231"/>
      <c r="J5" s="231"/>
      <c r="K5" s="231"/>
      <c r="L5" s="805"/>
    </row>
    <row r="6" spans="2:14" ht="21" customHeight="1">
      <c r="B6" s="804"/>
      <c r="C6" s="231"/>
      <c r="D6" s="231"/>
      <c r="E6" s="231"/>
      <c r="F6" s="231"/>
      <c r="G6" s="231"/>
      <c r="H6" s="231"/>
      <c r="I6" s="231"/>
      <c r="J6" s="231"/>
      <c r="K6" s="231"/>
      <c r="L6" s="805"/>
    </row>
    <row r="7" spans="2:14" ht="21" customHeight="1">
      <c r="B7" s="804"/>
      <c r="C7" s="231"/>
      <c r="D7" s="231"/>
      <c r="E7" s="231"/>
      <c r="F7" s="231"/>
      <c r="G7" s="231"/>
      <c r="H7" s="231"/>
      <c r="I7" s="231"/>
      <c r="J7" s="231"/>
      <c r="K7" s="231"/>
      <c r="L7" s="805"/>
    </row>
    <row r="8" spans="2:14" ht="21" customHeight="1">
      <c r="B8" s="804"/>
      <c r="C8" s="231"/>
      <c r="D8" s="231"/>
      <c r="E8" s="231"/>
      <c r="F8" s="231"/>
      <c r="G8" s="231"/>
      <c r="H8" s="231"/>
      <c r="I8" s="231"/>
      <c r="J8" s="231"/>
      <c r="K8" s="231"/>
      <c r="L8" s="805"/>
    </row>
    <row r="9" spans="2:14" ht="21" customHeight="1">
      <c r="B9" s="804"/>
      <c r="C9" s="231"/>
      <c r="D9" s="231"/>
      <c r="E9" s="231"/>
      <c r="F9" s="231"/>
      <c r="G9" s="231"/>
      <c r="H9" s="231"/>
      <c r="I9" s="231"/>
      <c r="J9" s="231"/>
      <c r="K9" s="231"/>
      <c r="L9" s="805"/>
    </row>
    <row r="10" spans="2:14" ht="21" customHeight="1">
      <c r="B10" s="804"/>
      <c r="C10" s="231"/>
      <c r="D10" s="231"/>
      <c r="E10" s="231"/>
      <c r="F10" s="231"/>
      <c r="G10" s="231"/>
      <c r="H10" s="231"/>
      <c r="I10" s="231"/>
      <c r="J10" s="231"/>
      <c r="K10" s="231"/>
      <c r="L10" s="805"/>
    </row>
    <row r="11" spans="2:14" ht="33.75" customHeight="1">
      <c r="B11" s="804"/>
      <c r="C11" s="231"/>
      <c r="D11" s="231"/>
      <c r="E11" s="231"/>
      <c r="F11" s="231"/>
      <c r="G11" s="231"/>
      <c r="H11" s="231"/>
      <c r="I11" s="231"/>
      <c r="J11" s="231"/>
      <c r="K11" s="231"/>
      <c r="L11" s="805"/>
    </row>
    <row r="12" spans="2:14" ht="21.75" customHeight="1">
      <c r="B12" s="804"/>
      <c r="C12" s="231"/>
      <c r="D12" s="231"/>
      <c r="E12" s="231"/>
      <c r="F12" s="231"/>
      <c r="G12" s="231"/>
      <c r="H12" s="231"/>
      <c r="I12" s="231"/>
      <c r="J12" s="231"/>
      <c r="K12" s="231"/>
      <c r="L12" s="805"/>
    </row>
    <row r="13" spans="2:14" ht="21.75" customHeight="1">
      <c r="B13" s="804"/>
      <c r="C13" s="231"/>
      <c r="D13" s="231"/>
      <c r="E13" s="231"/>
      <c r="F13" s="231"/>
      <c r="G13" s="231"/>
      <c r="H13" s="231"/>
      <c r="I13" s="231"/>
      <c r="J13" s="231"/>
      <c r="K13" s="231"/>
      <c r="L13" s="805"/>
    </row>
    <row r="14" spans="2:14" ht="21.75" customHeight="1">
      <c r="B14" s="804"/>
      <c r="C14" s="231"/>
      <c r="D14" s="231"/>
      <c r="E14" s="231"/>
      <c r="F14" s="231"/>
      <c r="G14" s="231"/>
      <c r="H14" s="231"/>
      <c r="I14" s="231"/>
      <c r="J14" s="231"/>
      <c r="K14" s="231"/>
      <c r="L14" s="805"/>
    </row>
    <row r="15" spans="2:14" ht="21.75" customHeight="1">
      <c r="B15" s="804"/>
      <c r="C15" s="231"/>
      <c r="D15" s="231"/>
      <c r="E15" s="231"/>
      <c r="F15" s="231"/>
      <c r="G15" s="231"/>
      <c r="H15" s="231"/>
      <c r="I15" s="231"/>
      <c r="J15" s="231"/>
      <c r="K15" s="231"/>
      <c r="L15" s="805"/>
    </row>
    <row r="16" spans="2:14" ht="21.75" customHeight="1">
      <c r="B16" s="804"/>
      <c r="C16" s="231"/>
      <c r="D16" s="231"/>
      <c r="E16" s="231"/>
      <c r="F16" s="231"/>
      <c r="G16" s="231"/>
      <c r="H16" s="231"/>
      <c r="I16" s="231"/>
      <c r="J16" s="231"/>
      <c r="K16" s="231"/>
      <c r="L16" s="805"/>
    </row>
    <row r="17" spans="2:14">
      <c r="B17" s="804"/>
      <c r="C17" s="231"/>
      <c r="D17" s="231"/>
      <c r="E17" s="231"/>
      <c r="F17" s="231"/>
      <c r="G17" s="231"/>
      <c r="H17" s="231"/>
      <c r="I17" s="231"/>
      <c r="J17" s="231"/>
      <c r="K17" s="231"/>
      <c r="L17" s="805"/>
    </row>
    <row r="18" spans="2:14">
      <c r="B18" s="804"/>
      <c r="C18" s="231"/>
      <c r="D18" s="231"/>
      <c r="E18" s="231"/>
      <c r="F18" s="231"/>
      <c r="G18" s="231"/>
      <c r="H18" s="231"/>
      <c r="I18" s="231"/>
      <c r="J18" s="231"/>
      <c r="K18" s="231"/>
      <c r="L18" s="805"/>
    </row>
    <row r="19" spans="2:14">
      <c r="B19" s="804"/>
      <c r="C19" s="231"/>
      <c r="D19" s="231"/>
      <c r="E19" s="231"/>
      <c r="F19" s="231"/>
      <c r="G19" s="231"/>
      <c r="H19" s="231"/>
      <c r="I19" s="231"/>
      <c r="J19" s="231"/>
      <c r="K19" s="231"/>
      <c r="L19" s="805"/>
    </row>
    <row r="20" spans="2:14" ht="24.75" customHeight="1" thickBot="1">
      <c r="B20" s="806"/>
      <c r="C20" s="807"/>
      <c r="D20" s="807"/>
      <c r="E20" s="807"/>
      <c r="F20" s="807"/>
      <c r="G20" s="807"/>
      <c r="H20" s="807"/>
      <c r="I20" s="807"/>
      <c r="J20" s="807"/>
      <c r="K20" s="807"/>
      <c r="L20" s="808"/>
      <c r="N20" s="210"/>
    </row>
    <row r="21" spans="2:14" ht="25.5" customHeight="1" thickTop="1">
      <c r="B21" s="1094" t="s">
        <v>530</v>
      </c>
      <c r="C21" s="1095"/>
      <c r="D21" s="1095"/>
      <c r="E21" s="1095"/>
      <c r="F21" s="1095"/>
      <c r="G21" s="1095"/>
      <c r="H21" s="1095"/>
      <c r="I21" s="1095"/>
      <c r="J21" s="1095"/>
      <c r="K21" s="1095"/>
      <c r="L21" s="1095"/>
      <c r="M21" s="1095"/>
      <c r="N21" s="211"/>
    </row>
    <row r="25" spans="2:14" ht="23.25">
      <c r="N25" s="39"/>
    </row>
    <row r="34" ht="22.5" customHeight="1"/>
  </sheetData>
  <sheetProtection password="CF4C" sheet="1" objects="1" scenarios="1"/>
  <mergeCells count="2">
    <mergeCell ref="B21:M21"/>
    <mergeCell ref="B2:L2"/>
  </mergeCells>
  <printOptions horizontalCentered="1"/>
  <pageMargins left="0.19685039370078741" right="0.19685039370078741" top="0.39370078740157483" bottom="0.39370078740157483" header="0" footer="0.39370078740157483"/>
  <pageSetup scale="80" orientation="landscape" r:id="rId1"/>
  <headerFooter scaleWithDoc="0"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0"/>
  <dimension ref="A1:AL40"/>
  <sheetViews>
    <sheetView workbookViewId="0"/>
  </sheetViews>
  <sheetFormatPr baseColWidth="10" defaultRowHeight="12.75"/>
  <cols>
    <col min="1" max="1" width="2.7109375" style="4" customWidth="1"/>
    <col min="2" max="2" width="26" style="4" customWidth="1"/>
    <col min="3" max="18" width="11.42578125" style="4"/>
    <col min="19" max="20" width="2.7109375" style="4" customWidth="1"/>
    <col min="21" max="21" width="29.42578125" style="4" customWidth="1"/>
    <col min="22" max="37" width="11.42578125" style="4"/>
    <col min="38" max="38" width="2.7109375" style="4" customWidth="1"/>
    <col min="39" max="16384" width="11.42578125" style="4"/>
  </cols>
  <sheetData>
    <row r="1" spans="1:38">
      <c r="A1" s="302"/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  <c r="M1" s="302"/>
      <c r="N1" s="302"/>
      <c r="O1" s="302"/>
      <c r="P1" s="302"/>
      <c r="Q1" s="302"/>
      <c r="R1" s="302"/>
      <c r="S1" s="302"/>
      <c r="T1" s="302"/>
      <c r="U1" s="302"/>
      <c r="V1" s="302"/>
      <c r="W1" s="302"/>
      <c r="X1" s="302"/>
      <c r="Y1" s="302"/>
      <c r="Z1" s="302"/>
      <c r="AA1" s="302"/>
      <c r="AB1" s="302"/>
      <c r="AC1" s="302"/>
      <c r="AD1" s="302"/>
      <c r="AE1" s="302"/>
      <c r="AF1" s="302"/>
      <c r="AG1" s="302"/>
      <c r="AH1" s="302"/>
      <c r="AI1" s="302"/>
      <c r="AJ1" s="302"/>
      <c r="AK1" s="302"/>
      <c r="AL1" s="302"/>
    </row>
    <row r="2" spans="1:38">
      <c r="A2" s="302"/>
      <c r="B2" s="1389" t="s">
        <v>295</v>
      </c>
      <c r="C2" s="1389"/>
      <c r="D2" s="1389"/>
      <c r="E2" s="1389"/>
      <c r="F2" s="1389"/>
      <c r="G2" s="1389"/>
      <c r="H2" s="1389"/>
      <c r="I2" s="1389"/>
      <c r="J2" s="1389"/>
      <c r="K2" s="1389"/>
      <c r="L2" s="1389"/>
      <c r="M2" s="1389"/>
      <c r="N2" s="1389"/>
      <c r="O2" s="1389"/>
      <c r="P2" s="1389"/>
      <c r="Q2" s="1389"/>
      <c r="R2" s="1389"/>
      <c r="S2" s="302"/>
      <c r="T2" s="302"/>
      <c r="U2" s="1389" t="s">
        <v>296</v>
      </c>
      <c r="V2" s="1389"/>
      <c r="W2" s="1389"/>
      <c r="X2" s="1389"/>
      <c r="Y2" s="1389"/>
      <c r="Z2" s="1389"/>
      <c r="AA2" s="1389"/>
      <c r="AB2" s="1389"/>
      <c r="AC2" s="1389"/>
      <c r="AD2" s="1389"/>
      <c r="AE2" s="1389"/>
      <c r="AF2" s="1389"/>
      <c r="AG2" s="1389"/>
      <c r="AH2" s="1389"/>
      <c r="AI2" s="1389"/>
      <c r="AJ2" s="1389"/>
      <c r="AK2" s="1389"/>
      <c r="AL2" s="302"/>
    </row>
    <row r="3" spans="1:38" ht="13.5" thickBot="1">
      <c r="A3" s="302"/>
      <c r="B3" s="1390"/>
      <c r="C3" s="1390"/>
      <c r="D3" s="1390"/>
      <c r="E3" s="1390"/>
      <c r="F3" s="1390"/>
      <c r="G3" s="1390"/>
      <c r="H3" s="1390"/>
      <c r="I3" s="1390"/>
      <c r="J3" s="1390"/>
      <c r="K3" s="1390"/>
      <c r="L3" s="1390"/>
      <c r="M3" s="1390"/>
      <c r="N3" s="1390"/>
      <c r="O3" s="1390"/>
      <c r="P3" s="1390"/>
      <c r="Q3" s="1390"/>
      <c r="R3" s="1390"/>
      <c r="S3" s="302"/>
      <c r="T3" s="302"/>
      <c r="U3" s="1390"/>
      <c r="V3" s="1390"/>
      <c r="W3" s="1390"/>
      <c r="X3" s="1390"/>
      <c r="Y3" s="1390"/>
      <c r="Z3" s="1390"/>
      <c r="AA3" s="1390"/>
      <c r="AB3" s="1390"/>
      <c r="AC3" s="1390"/>
      <c r="AD3" s="1390"/>
      <c r="AE3" s="1390"/>
      <c r="AF3" s="1390"/>
      <c r="AG3" s="1390"/>
      <c r="AH3" s="1390"/>
      <c r="AI3" s="1390"/>
      <c r="AJ3" s="1390"/>
      <c r="AK3" s="1390"/>
      <c r="AL3" s="302"/>
    </row>
    <row r="4" spans="1:38" ht="26.25" customHeight="1" thickBot="1">
      <c r="A4" s="302"/>
      <c r="B4" s="1391" t="s">
        <v>72</v>
      </c>
      <c r="C4" s="1385" t="s">
        <v>241</v>
      </c>
      <c r="D4" s="1386"/>
      <c r="E4" s="1387" t="s">
        <v>116</v>
      </c>
      <c r="F4" s="1388"/>
      <c r="G4" s="1387" t="s">
        <v>117</v>
      </c>
      <c r="H4" s="1388"/>
      <c r="I4" s="1387" t="s">
        <v>118</v>
      </c>
      <c r="J4" s="1388"/>
      <c r="K4" s="1387" t="s">
        <v>119</v>
      </c>
      <c r="L4" s="1388"/>
      <c r="M4" s="1387" t="s">
        <v>120</v>
      </c>
      <c r="N4" s="1388"/>
      <c r="O4" s="1387" t="s">
        <v>121</v>
      </c>
      <c r="P4" s="1388"/>
      <c r="Q4" s="1387" t="s">
        <v>122</v>
      </c>
      <c r="R4" s="1388"/>
      <c r="S4" s="302"/>
      <c r="T4" s="302"/>
      <c r="U4" s="1391" t="s">
        <v>72</v>
      </c>
      <c r="V4" s="1385" t="s">
        <v>42</v>
      </c>
      <c r="W4" s="1386"/>
      <c r="X4" s="1387" t="s">
        <v>123</v>
      </c>
      <c r="Y4" s="1388"/>
      <c r="Z4" s="1387" t="s">
        <v>242</v>
      </c>
      <c r="AA4" s="1388"/>
      <c r="AB4" s="1387" t="s">
        <v>124</v>
      </c>
      <c r="AC4" s="1388"/>
      <c r="AD4" s="1387" t="s">
        <v>125</v>
      </c>
      <c r="AE4" s="1388"/>
      <c r="AF4" s="1387" t="s">
        <v>126</v>
      </c>
      <c r="AG4" s="1388"/>
      <c r="AH4" s="1387" t="s">
        <v>93</v>
      </c>
      <c r="AI4" s="1388"/>
      <c r="AJ4" s="1387" t="s">
        <v>106</v>
      </c>
      <c r="AK4" s="1388"/>
      <c r="AL4" s="302"/>
    </row>
    <row r="5" spans="1:38" ht="17.25" thickBot="1">
      <c r="A5" s="302"/>
      <c r="B5" s="1392"/>
      <c r="C5" s="427" t="s">
        <v>157</v>
      </c>
      <c r="D5" s="428" t="s">
        <v>48</v>
      </c>
      <c r="E5" s="427" t="s">
        <v>157</v>
      </c>
      <c r="F5" s="428" t="s">
        <v>48</v>
      </c>
      <c r="G5" s="427" t="s">
        <v>157</v>
      </c>
      <c r="H5" s="428" t="s">
        <v>48</v>
      </c>
      <c r="I5" s="427" t="s">
        <v>157</v>
      </c>
      <c r="J5" s="428" t="s">
        <v>48</v>
      </c>
      <c r="K5" s="427" t="s">
        <v>157</v>
      </c>
      <c r="L5" s="428" t="s">
        <v>48</v>
      </c>
      <c r="M5" s="427" t="s">
        <v>157</v>
      </c>
      <c r="N5" s="428" t="s">
        <v>48</v>
      </c>
      <c r="O5" s="427" t="s">
        <v>157</v>
      </c>
      <c r="P5" s="428" t="s">
        <v>48</v>
      </c>
      <c r="Q5" s="427" t="s">
        <v>157</v>
      </c>
      <c r="R5" s="428" t="s">
        <v>48</v>
      </c>
      <c r="S5" s="302"/>
      <c r="T5" s="302"/>
      <c r="U5" s="1392"/>
      <c r="V5" s="427" t="s">
        <v>157</v>
      </c>
      <c r="W5" s="428" t="s">
        <v>48</v>
      </c>
      <c r="X5" s="427" t="s">
        <v>157</v>
      </c>
      <c r="Y5" s="428" t="s">
        <v>48</v>
      </c>
      <c r="Z5" s="427" t="s">
        <v>157</v>
      </c>
      <c r="AA5" s="428" t="s">
        <v>48</v>
      </c>
      <c r="AB5" s="427" t="s">
        <v>157</v>
      </c>
      <c r="AC5" s="428" t="s">
        <v>48</v>
      </c>
      <c r="AD5" s="427" t="s">
        <v>157</v>
      </c>
      <c r="AE5" s="428" t="s">
        <v>48</v>
      </c>
      <c r="AF5" s="427" t="s">
        <v>157</v>
      </c>
      <c r="AG5" s="428" t="s">
        <v>48</v>
      </c>
      <c r="AH5" s="427" t="s">
        <v>157</v>
      </c>
      <c r="AI5" s="428" t="s">
        <v>48</v>
      </c>
      <c r="AJ5" s="427" t="s">
        <v>157</v>
      </c>
      <c r="AK5" s="428" t="s">
        <v>48</v>
      </c>
      <c r="AL5" s="302"/>
    </row>
    <row r="6" spans="1:38" ht="15" thickBot="1">
      <c r="A6" s="302"/>
      <c r="B6" s="406" t="s">
        <v>2</v>
      </c>
      <c r="C6" s="416">
        <v>0</v>
      </c>
      <c r="D6" s="417">
        <v>0</v>
      </c>
      <c r="E6" s="418">
        <v>1</v>
      </c>
      <c r="F6" s="402">
        <v>1900</v>
      </c>
      <c r="G6" s="418">
        <v>0</v>
      </c>
      <c r="H6" s="419"/>
      <c r="I6" s="418">
        <v>66</v>
      </c>
      <c r="J6" s="402">
        <v>150.44999999999999</v>
      </c>
      <c r="K6" s="418">
        <v>0</v>
      </c>
      <c r="L6" s="402"/>
      <c r="M6" s="418">
        <v>43</v>
      </c>
      <c r="N6" s="402">
        <v>1273.78</v>
      </c>
      <c r="O6" s="418">
        <v>0</v>
      </c>
      <c r="P6" s="402"/>
      <c r="Q6" s="418">
        <v>0</v>
      </c>
      <c r="R6" s="402">
        <v>0</v>
      </c>
      <c r="S6" s="302"/>
      <c r="T6" s="302"/>
      <c r="U6" s="406" t="s">
        <v>2</v>
      </c>
      <c r="V6" s="418">
        <v>0</v>
      </c>
      <c r="W6" s="402"/>
      <c r="X6" s="418">
        <v>0</v>
      </c>
      <c r="Y6" s="402"/>
      <c r="Z6" s="418">
        <v>0</v>
      </c>
      <c r="AA6" s="419"/>
      <c r="AB6" s="418">
        <v>13</v>
      </c>
      <c r="AC6" s="402">
        <v>11.1</v>
      </c>
      <c r="AD6" s="418">
        <v>3</v>
      </c>
      <c r="AE6" s="402">
        <v>3.4</v>
      </c>
      <c r="AF6" s="418">
        <v>0</v>
      </c>
      <c r="AG6" s="402">
        <v>0</v>
      </c>
      <c r="AH6" s="418">
        <v>6</v>
      </c>
      <c r="AI6" s="402">
        <v>13</v>
      </c>
      <c r="AJ6" s="429">
        <v>132</v>
      </c>
      <c r="AK6" s="430">
        <v>3351.7299999999996</v>
      </c>
      <c r="AL6" s="302"/>
    </row>
    <row r="7" spans="1:38" ht="15" thickBot="1">
      <c r="A7" s="302"/>
      <c r="B7" s="407" t="s">
        <v>3</v>
      </c>
      <c r="C7" s="420">
        <v>0</v>
      </c>
      <c r="D7" s="421">
        <v>0</v>
      </c>
      <c r="E7" s="422">
        <v>0</v>
      </c>
      <c r="F7" s="403">
        <v>0</v>
      </c>
      <c r="G7" s="422">
        <v>2</v>
      </c>
      <c r="H7" s="423">
        <v>164.9</v>
      </c>
      <c r="I7" s="422">
        <v>0</v>
      </c>
      <c r="J7" s="403"/>
      <c r="K7" s="422">
        <v>9</v>
      </c>
      <c r="L7" s="403">
        <v>2990</v>
      </c>
      <c r="M7" s="422">
        <v>18</v>
      </c>
      <c r="N7" s="403">
        <v>1945.1</v>
      </c>
      <c r="O7" s="422">
        <v>0</v>
      </c>
      <c r="P7" s="403"/>
      <c r="Q7" s="422"/>
      <c r="R7" s="403"/>
      <c r="S7" s="302"/>
      <c r="T7" s="302"/>
      <c r="U7" s="407" t="s">
        <v>3</v>
      </c>
      <c r="V7" s="422">
        <v>0</v>
      </c>
      <c r="W7" s="403"/>
      <c r="X7" s="422">
        <v>0</v>
      </c>
      <c r="Y7" s="403"/>
      <c r="Z7" s="422">
        <v>0</v>
      </c>
      <c r="AA7" s="423"/>
      <c r="AB7" s="422">
        <v>0</v>
      </c>
      <c r="AC7" s="403"/>
      <c r="AD7" s="422">
        <v>0</v>
      </c>
      <c r="AE7" s="403"/>
      <c r="AF7" s="422">
        <v>5</v>
      </c>
      <c r="AG7" s="403">
        <v>610</v>
      </c>
      <c r="AH7" s="422">
        <v>2</v>
      </c>
      <c r="AI7" s="403">
        <v>22.9</v>
      </c>
      <c r="AJ7" s="431">
        <v>36</v>
      </c>
      <c r="AK7" s="432">
        <v>5732.9</v>
      </c>
      <c r="AL7" s="302"/>
    </row>
    <row r="8" spans="1:38" ht="15" thickBot="1">
      <c r="A8" s="302"/>
      <c r="B8" s="406" t="s">
        <v>4</v>
      </c>
      <c r="C8" s="416">
        <v>0</v>
      </c>
      <c r="D8" s="424">
        <v>0</v>
      </c>
      <c r="E8" s="418">
        <v>0</v>
      </c>
      <c r="F8" s="402">
        <v>0</v>
      </c>
      <c r="G8" s="418">
        <v>0</v>
      </c>
      <c r="H8" s="419"/>
      <c r="I8" s="418">
        <v>11</v>
      </c>
      <c r="J8" s="402">
        <v>257.5</v>
      </c>
      <c r="K8" s="418">
        <v>0</v>
      </c>
      <c r="L8" s="402"/>
      <c r="M8" s="418">
        <v>10</v>
      </c>
      <c r="N8" s="402">
        <v>798</v>
      </c>
      <c r="O8" s="418">
        <v>0</v>
      </c>
      <c r="P8" s="402"/>
      <c r="Q8" s="418">
        <v>0</v>
      </c>
      <c r="R8" s="402"/>
      <c r="S8" s="302"/>
      <c r="T8" s="302"/>
      <c r="U8" s="406" t="s">
        <v>4</v>
      </c>
      <c r="V8" s="418">
        <v>0</v>
      </c>
      <c r="W8" s="402"/>
      <c r="X8" s="418">
        <v>0</v>
      </c>
      <c r="Y8" s="402"/>
      <c r="Z8" s="418">
        <v>0</v>
      </c>
      <c r="AA8" s="419"/>
      <c r="AB8" s="418">
        <v>0</v>
      </c>
      <c r="AC8" s="402"/>
      <c r="AD8" s="418">
        <v>0</v>
      </c>
      <c r="AE8" s="402"/>
      <c r="AF8" s="418">
        <v>0</v>
      </c>
      <c r="AG8" s="402">
        <v>0</v>
      </c>
      <c r="AH8" s="418">
        <v>2</v>
      </c>
      <c r="AI8" s="402">
        <v>7.27</v>
      </c>
      <c r="AJ8" s="429">
        <v>23</v>
      </c>
      <c r="AK8" s="430">
        <v>1062.77</v>
      </c>
      <c r="AL8" s="302"/>
    </row>
    <row r="9" spans="1:38" ht="15" thickBot="1">
      <c r="A9" s="302"/>
      <c r="B9" s="407" t="s">
        <v>5</v>
      </c>
      <c r="C9" s="420">
        <v>0</v>
      </c>
      <c r="D9" s="421">
        <v>0</v>
      </c>
      <c r="E9" s="422">
        <v>0</v>
      </c>
      <c r="F9" s="403">
        <v>0</v>
      </c>
      <c r="G9" s="422">
        <v>0</v>
      </c>
      <c r="H9" s="423"/>
      <c r="I9" s="422">
        <v>0</v>
      </c>
      <c r="J9" s="403"/>
      <c r="K9" s="422">
        <v>0</v>
      </c>
      <c r="L9" s="403"/>
      <c r="M9" s="422">
        <v>22</v>
      </c>
      <c r="N9" s="403">
        <v>121.3</v>
      </c>
      <c r="O9" s="422">
        <v>0</v>
      </c>
      <c r="P9" s="403"/>
      <c r="Q9" s="422">
        <v>1</v>
      </c>
      <c r="R9" s="403">
        <v>10</v>
      </c>
      <c r="S9" s="302"/>
      <c r="T9" s="302"/>
      <c r="U9" s="407" t="s">
        <v>5</v>
      </c>
      <c r="V9" s="422">
        <v>0</v>
      </c>
      <c r="W9" s="403"/>
      <c r="X9" s="422">
        <v>2</v>
      </c>
      <c r="Y9" s="403">
        <v>8</v>
      </c>
      <c r="Z9" s="422">
        <v>0</v>
      </c>
      <c r="AA9" s="423"/>
      <c r="AB9" s="422"/>
      <c r="AC9" s="403"/>
      <c r="AD9" s="422">
        <v>0</v>
      </c>
      <c r="AE9" s="403"/>
      <c r="AF9" s="422">
        <v>0</v>
      </c>
      <c r="AG9" s="403">
        <v>0</v>
      </c>
      <c r="AH9" s="422">
        <v>1</v>
      </c>
      <c r="AI9" s="403">
        <v>8</v>
      </c>
      <c r="AJ9" s="431">
        <v>26</v>
      </c>
      <c r="AK9" s="432">
        <v>147.30000000000001</v>
      </c>
      <c r="AL9" s="302"/>
    </row>
    <row r="10" spans="1:38" ht="15" thickBot="1">
      <c r="A10" s="302"/>
      <c r="B10" s="406" t="s">
        <v>7</v>
      </c>
      <c r="C10" s="416">
        <v>0</v>
      </c>
      <c r="D10" s="424">
        <v>0</v>
      </c>
      <c r="E10" s="418">
        <v>1</v>
      </c>
      <c r="F10" s="402">
        <v>100</v>
      </c>
      <c r="G10" s="418">
        <v>3</v>
      </c>
      <c r="H10" s="419">
        <v>495.54</v>
      </c>
      <c r="I10" s="418">
        <v>10</v>
      </c>
      <c r="J10" s="402">
        <v>191.57</v>
      </c>
      <c r="K10" s="418">
        <v>0</v>
      </c>
      <c r="L10" s="402"/>
      <c r="M10" s="418">
        <v>0</v>
      </c>
      <c r="N10" s="402"/>
      <c r="O10" s="418">
        <v>0</v>
      </c>
      <c r="P10" s="402"/>
      <c r="Q10" s="418">
        <v>0</v>
      </c>
      <c r="R10" s="402"/>
      <c r="S10" s="302"/>
      <c r="T10" s="302"/>
      <c r="U10" s="406" t="s">
        <v>7</v>
      </c>
      <c r="V10" s="418">
        <v>5</v>
      </c>
      <c r="W10" s="402">
        <v>22.83</v>
      </c>
      <c r="X10" s="418">
        <v>0</v>
      </c>
      <c r="Y10" s="402"/>
      <c r="Z10" s="418">
        <v>3</v>
      </c>
      <c r="AA10" s="419">
        <v>4.4400000000000004</v>
      </c>
      <c r="AB10" s="418">
        <v>2</v>
      </c>
      <c r="AC10" s="402">
        <v>0.78</v>
      </c>
      <c r="AD10" s="418">
        <v>1</v>
      </c>
      <c r="AE10" s="402">
        <v>27</v>
      </c>
      <c r="AF10" s="418">
        <v>0</v>
      </c>
      <c r="AG10" s="402">
        <v>0</v>
      </c>
      <c r="AH10" s="418">
        <v>6</v>
      </c>
      <c r="AI10" s="402">
        <v>13.81</v>
      </c>
      <c r="AJ10" s="429">
        <v>31</v>
      </c>
      <c r="AK10" s="430">
        <v>855.96999999999991</v>
      </c>
      <c r="AL10" s="302"/>
    </row>
    <row r="11" spans="1:38" ht="15" thickBot="1">
      <c r="A11" s="302"/>
      <c r="B11" s="407" t="s">
        <v>8</v>
      </c>
      <c r="C11" s="420">
        <v>0</v>
      </c>
      <c r="D11" s="421">
        <v>0</v>
      </c>
      <c r="E11" s="422">
        <v>0</v>
      </c>
      <c r="F11" s="403">
        <v>0</v>
      </c>
      <c r="G11" s="422">
        <v>0</v>
      </c>
      <c r="H11" s="423"/>
      <c r="I11" s="422">
        <v>122</v>
      </c>
      <c r="J11" s="403">
        <v>1014</v>
      </c>
      <c r="K11" s="422">
        <v>0</v>
      </c>
      <c r="L11" s="403"/>
      <c r="M11" s="422">
        <v>10</v>
      </c>
      <c r="N11" s="403">
        <v>5408</v>
      </c>
      <c r="O11" s="422">
        <v>5</v>
      </c>
      <c r="P11" s="403">
        <v>8.3000000000000007</v>
      </c>
      <c r="Q11" s="422"/>
      <c r="R11" s="403"/>
      <c r="S11" s="302"/>
      <c r="T11" s="302"/>
      <c r="U11" s="407" t="s">
        <v>8</v>
      </c>
      <c r="V11" s="422">
        <v>0</v>
      </c>
      <c r="W11" s="403"/>
      <c r="X11" s="422">
        <v>0</v>
      </c>
      <c r="Y11" s="403"/>
      <c r="Z11" s="422">
        <v>0</v>
      </c>
      <c r="AA11" s="423"/>
      <c r="AB11" s="422"/>
      <c r="AC11" s="403"/>
      <c r="AD11" s="422">
        <v>1</v>
      </c>
      <c r="AE11" s="403">
        <v>0.7</v>
      </c>
      <c r="AF11" s="422">
        <v>0</v>
      </c>
      <c r="AG11" s="403">
        <v>0</v>
      </c>
      <c r="AH11" s="422">
        <v>18</v>
      </c>
      <c r="AI11" s="403">
        <v>28.2</v>
      </c>
      <c r="AJ11" s="431">
        <v>156</v>
      </c>
      <c r="AK11" s="432">
        <v>6459.2</v>
      </c>
      <c r="AL11" s="302"/>
    </row>
    <row r="12" spans="1:38" ht="15" thickBot="1">
      <c r="A12" s="302"/>
      <c r="B12" s="406" t="s">
        <v>67</v>
      </c>
      <c r="C12" s="416">
        <v>0</v>
      </c>
      <c r="D12" s="424">
        <v>0</v>
      </c>
      <c r="E12" s="418">
        <v>0</v>
      </c>
      <c r="F12" s="402">
        <v>0</v>
      </c>
      <c r="G12" s="418">
        <v>0</v>
      </c>
      <c r="H12" s="419"/>
      <c r="I12" s="418">
        <v>6</v>
      </c>
      <c r="J12" s="402">
        <v>1460</v>
      </c>
      <c r="K12" s="418">
        <v>0</v>
      </c>
      <c r="L12" s="402"/>
      <c r="M12" s="418">
        <v>11</v>
      </c>
      <c r="N12" s="402">
        <v>1967</v>
      </c>
      <c r="O12" s="418">
        <v>0</v>
      </c>
      <c r="P12" s="402"/>
      <c r="Q12" s="418">
        <v>0</v>
      </c>
      <c r="R12" s="402"/>
      <c r="S12" s="302"/>
      <c r="T12" s="302"/>
      <c r="U12" s="406" t="s">
        <v>67</v>
      </c>
      <c r="V12" s="418">
        <v>0</v>
      </c>
      <c r="W12" s="402"/>
      <c r="X12" s="418">
        <v>0</v>
      </c>
      <c r="Y12" s="402"/>
      <c r="Z12" s="418">
        <v>0</v>
      </c>
      <c r="AA12" s="419"/>
      <c r="AB12" s="418">
        <v>1</v>
      </c>
      <c r="AC12" s="402">
        <v>1</v>
      </c>
      <c r="AD12" s="418">
        <v>0</v>
      </c>
      <c r="AE12" s="402"/>
      <c r="AF12" s="418">
        <v>2</v>
      </c>
      <c r="AG12" s="402">
        <v>430</v>
      </c>
      <c r="AH12" s="418">
        <v>0</v>
      </c>
      <c r="AI12" s="402">
        <v>0</v>
      </c>
      <c r="AJ12" s="429">
        <v>20</v>
      </c>
      <c r="AK12" s="430">
        <v>3858</v>
      </c>
      <c r="AL12" s="302"/>
    </row>
    <row r="13" spans="1:38" ht="15" thickBot="1">
      <c r="A13" s="302"/>
      <c r="B13" s="407" t="s">
        <v>6</v>
      </c>
      <c r="C13" s="420">
        <v>0</v>
      </c>
      <c r="D13" s="421">
        <v>0</v>
      </c>
      <c r="E13" s="422">
        <v>0</v>
      </c>
      <c r="F13" s="403">
        <v>0</v>
      </c>
      <c r="G13" s="422"/>
      <c r="H13" s="423"/>
      <c r="I13" s="422">
        <v>11</v>
      </c>
      <c r="J13" s="403">
        <v>73.2</v>
      </c>
      <c r="K13" s="422">
        <v>0</v>
      </c>
      <c r="L13" s="403"/>
      <c r="M13" s="422">
        <v>8</v>
      </c>
      <c r="N13" s="403">
        <v>1182.0999999999999</v>
      </c>
      <c r="O13" s="422">
        <v>0</v>
      </c>
      <c r="P13" s="403"/>
      <c r="Q13" s="422">
        <v>0</v>
      </c>
      <c r="R13" s="403"/>
      <c r="S13" s="302"/>
      <c r="T13" s="302"/>
      <c r="U13" s="407" t="s">
        <v>6</v>
      </c>
      <c r="V13" s="422">
        <v>0</v>
      </c>
      <c r="W13" s="403"/>
      <c r="X13" s="422">
        <v>0</v>
      </c>
      <c r="Y13" s="403"/>
      <c r="Z13" s="422">
        <v>1</v>
      </c>
      <c r="AA13" s="423">
        <v>4.2</v>
      </c>
      <c r="AB13" s="422">
        <v>2</v>
      </c>
      <c r="AC13" s="403">
        <v>2.2999999999999998</v>
      </c>
      <c r="AD13" s="422">
        <v>0</v>
      </c>
      <c r="AE13" s="403"/>
      <c r="AF13" s="422">
        <v>0</v>
      </c>
      <c r="AG13" s="403">
        <v>0</v>
      </c>
      <c r="AH13" s="422">
        <v>37</v>
      </c>
      <c r="AI13" s="403">
        <v>87.3</v>
      </c>
      <c r="AJ13" s="431">
        <v>59</v>
      </c>
      <c r="AK13" s="432">
        <v>1349.1</v>
      </c>
      <c r="AL13" s="302"/>
    </row>
    <row r="14" spans="1:38" ht="15" thickBot="1">
      <c r="A14" s="302"/>
      <c r="B14" s="406" t="s">
        <v>9</v>
      </c>
      <c r="C14" s="416">
        <v>0</v>
      </c>
      <c r="D14" s="424">
        <v>0</v>
      </c>
      <c r="E14" s="418">
        <v>0</v>
      </c>
      <c r="F14" s="402">
        <v>0</v>
      </c>
      <c r="G14" s="418">
        <v>0</v>
      </c>
      <c r="H14" s="419"/>
      <c r="I14" s="418">
        <v>0</v>
      </c>
      <c r="J14" s="402"/>
      <c r="K14" s="418">
        <v>0</v>
      </c>
      <c r="L14" s="402"/>
      <c r="M14" s="418">
        <v>26</v>
      </c>
      <c r="N14" s="402">
        <v>3283.8</v>
      </c>
      <c r="O14" s="418">
        <v>0</v>
      </c>
      <c r="P14" s="402"/>
      <c r="Q14" s="418">
        <v>1</v>
      </c>
      <c r="R14" s="402">
        <v>30</v>
      </c>
      <c r="S14" s="302"/>
      <c r="T14" s="302"/>
      <c r="U14" s="406" t="s">
        <v>9</v>
      </c>
      <c r="V14" s="418">
        <v>0</v>
      </c>
      <c r="W14" s="402"/>
      <c r="X14" s="418">
        <v>0</v>
      </c>
      <c r="Y14" s="402"/>
      <c r="Z14" s="418">
        <v>0</v>
      </c>
      <c r="AA14" s="419"/>
      <c r="AB14" s="418">
        <v>0</v>
      </c>
      <c r="AC14" s="402"/>
      <c r="AD14" s="418">
        <v>0</v>
      </c>
      <c r="AE14" s="402"/>
      <c r="AF14" s="418">
        <v>0</v>
      </c>
      <c r="AG14" s="402">
        <v>0</v>
      </c>
      <c r="AH14" s="418">
        <v>1</v>
      </c>
      <c r="AI14" s="402">
        <v>16</v>
      </c>
      <c r="AJ14" s="429">
        <v>28</v>
      </c>
      <c r="AK14" s="430">
        <v>3329.8</v>
      </c>
      <c r="AL14" s="302"/>
    </row>
    <row r="15" spans="1:38" ht="15" thickBot="1">
      <c r="A15" s="302"/>
      <c r="B15" s="407" t="s">
        <v>10</v>
      </c>
      <c r="C15" s="420">
        <v>0</v>
      </c>
      <c r="D15" s="421">
        <v>0</v>
      </c>
      <c r="E15" s="422">
        <v>0</v>
      </c>
      <c r="F15" s="403">
        <v>0</v>
      </c>
      <c r="G15" s="422">
        <v>0</v>
      </c>
      <c r="H15" s="423"/>
      <c r="I15" s="422">
        <v>162</v>
      </c>
      <c r="J15" s="403">
        <v>902.09</v>
      </c>
      <c r="K15" s="422">
        <v>1</v>
      </c>
      <c r="L15" s="403">
        <v>1680</v>
      </c>
      <c r="M15" s="422">
        <v>9</v>
      </c>
      <c r="N15" s="403">
        <v>583.57000000000005</v>
      </c>
      <c r="O15" s="422">
        <v>0</v>
      </c>
      <c r="P15" s="403"/>
      <c r="Q15" s="422">
        <v>0</v>
      </c>
      <c r="R15" s="403"/>
      <c r="S15" s="302"/>
      <c r="T15" s="302"/>
      <c r="U15" s="407" t="s">
        <v>10</v>
      </c>
      <c r="V15" s="422">
        <v>0</v>
      </c>
      <c r="W15" s="403"/>
      <c r="X15" s="422">
        <v>0</v>
      </c>
      <c r="Y15" s="403"/>
      <c r="Z15" s="422">
        <v>0</v>
      </c>
      <c r="AA15" s="423"/>
      <c r="AB15" s="422">
        <v>0</v>
      </c>
      <c r="AC15" s="403"/>
      <c r="AD15" s="422">
        <v>0</v>
      </c>
      <c r="AE15" s="403"/>
      <c r="AF15" s="422">
        <v>0</v>
      </c>
      <c r="AG15" s="403">
        <v>0</v>
      </c>
      <c r="AH15" s="422">
        <v>1</v>
      </c>
      <c r="AI15" s="403">
        <v>180</v>
      </c>
      <c r="AJ15" s="431">
        <v>173</v>
      </c>
      <c r="AK15" s="432">
        <v>3345.6600000000003</v>
      </c>
      <c r="AL15" s="302"/>
    </row>
    <row r="16" spans="1:38" ht="15" thickBot="1">
      <c r="A16" s="302"/>
      <c r="B16" s="406" t="s">
        <v>11</v>
      </c>
      <c r="C16" s="416">
        <v>0</v>
      </c>
      <c r="D16" s="424">
        <v>0</v>
      </c>
      <c r="E16" s="418">
        <v>0</v>
      </c>
      <c r="F16" s="402">
        <v>0</v>
      </c>
      <c r="G16" s="418">
        <v>2</v>
      </c>
      <c r="H16" s="419">
        <v>314</v>
      </c>
      <c r="I16" s="418">
        <v>5</v>
      </c>
      <c r="J16" s="402">
        <v>736.82</v>
      </c>
      <c r="K16" s="418">
        <v>1</v>
      </c>
      <c r="L16" s="402">
        <v>5</v>
      </c>
      <c r="M16" s="418">
        <v>24</v>
      </c>
      <c r="N16" s="402">
        <v>1441</v>
      </c>
      <c r="O16" s="418">
        <v>9</v>
      </c>
      <c r="P16" s="402">
        <v>1538.06</v>
      </c>
      <c r="Q16" s="418">
        <v>2</v>
      </c>
      <c r="R16" s="402">
        <v>165</v>
      </c>
      <c r="S16" s="302"/>
      <c r="T16" s="302"/>
      <c r="U16" s="406" t="s">
        <v>11</v>
      </c>
      <c r="V16" s="418">
        <v>17</v>
      </c>
      <c r="W16" s="402">
        <v>90.73</v>
      </c>
      <c r="X16" s="418">
        <v>0</v>
      </c>
      <c r="Y16" s="402"/>
      <c r="Z16" s="418">
        <v>0</v>
      </c>
      <c r="AA16" s="419"/>
      <c r="AB16" s="418">
        <v>0</v>
      </c>
      <c r="AC16" s="402"/>
      <c r="AD16" s="418">
        <v>0</v>
      </c>
      <c r="AE16" s="402"/>
      <c r="AF16" s="418">
        <v>1</v>
      </c>
      <c r="AG16" s="402">
        <v>140</v>
      </c>
      <c r="AH16" s="418">
        <v>1</v>
      </c>
      <c r="AI16" s="402">
        <v>13</v>
      </c>
      <c r="AJ16" s="429">
        <v>62</v>
      </c>
      <c r="AK16" s="430">
        <v>4443.6099999999997</v>
      </c>
      <c r="AL16" s="302"/>
    </row>
    <row r="17" spans="1:38" ht="15" thickBot="1">
      <c r="A17" s="302"/>
      <c r="B17" s="407" t="s">
        <v>12</v>
      </c>
      <c r="C17" s="420">
        <v>0</v>
      </c>
      <c r="D17" s="421">
        <v>0</v>
      </c>
      <c r="E17" s="422">
        <v>0</v>
      </c>
      <c r="F17" s="403">
        <v>0</v>
      </c>
      <c r="G17" s="422">
        <v>2</v>
      </c>
      <c r="H17" s="423">
        <v>94</v>
      </c>
      <c r="I17" s="422">
        <v>9</v>
      </c>
      <c r="J17" s="403">
        <v>70.2</v>
      </c>
      <c r="K17" s="422">
        <v>1</v>
      </c>
      <c r="L17" s="403">
        <v>6</v>
      </c>
      <c r="M17" s="422">
        <v>43</v>
      </c>
      <c r="N17" s="403">
        <v>2944.76</v>
      </c>
      <c r="O17" s="422">
        <v>0</v>
      </c>
      <c r="P17" s="403"/>
      <c r="Q17" s="422"/>
      <c r="R17" s="403"/>
      <c r="S17" s="302"/>
      <c r="T17" s="302"/>
      <c r="U17" s="407" t="s">
        <v>12</v>
      </c>
      <c r="V17" s="422">
        <v>0</v>
      </c>
      <c r="W17" s="403"/>
      <c r="X17" s="422">
        <v>0</v>
      </c>
      <c r="Y17" s="403"/>
      <c r="Z17" s="422">
        <v>1</v>
      </c>
      <c r="AA17" s="423">
        <v>6</v>
      </c>
      <c r="AB17" s="422">
        <v>0</v>
      </c>
      <c r="AC17" s="403"/>
      <c r="AD17" s="422">
        <v>1</v>
      </c>
      <c r="AE17" s="403">
        <v>16</v>
      </c>
      <c r="AF17" s="422"/>
      <c r="AG17" s="403"/>
      <c r="AH17" s="422">
        <v>1</v>
      </c>
      <c r="AI17" s="403">
        <v>10</v>
      </c>
      <c r="AJ17" s="431">
        <v>58</v>
      </c>
      <c r="AK17" s="432">
        <v>3146.96</v>
      </c>
      <c r="AL17" s="302"/>
    </row>
    <row r="18" spans="1:38" ht="15" thickBot="1">
      <c r="A18" s="302"/>
      <c r="B18" s="406" t="s">
        <v>13</v>
      </c>
      <c r="C18" s="416">
        <v>0</v>
      </c>
      <c r="D18" s="424">
        <v>0</v>
      </c>
      <c r="E18" s="418">
        <v>0</v>
      </c>
      <c r="F18" s="402">
        <v>0</v>
      </c>
      <c r="G18" s="418">
        <v>0</v>
      </c>
      <c r="H18" s="419"/>
      <c r="I18" s="418">
        <v>3</v>
      </c>
      <c r="J18" s="402">
        <v>42</v>
      </c>
      <c r="K18" s="418">
        <v>0</v>
      </c>
      <c r="L18" s="402"/>
      <c r="M18" s="418">
        <v>4</v>
      </c>
      <c r="N18" s="402">
        <v>275</v>
      </c>
      <c r="O18" s="418">
        <v>0</v>
      </c>
      <c r="P18" s="402"/>
      <c r="Q18" s="418">
        <v>0</v>
      </c>
      <c r="R18" s="402"/>
      <c r="S18" s="302"/>
      <c r="T18" s="302"/>
      <c r="U18" s="406" t="s">
        <v>13</v>
      </c>
      <c r="V18" s="418">
        <v>1</v>
      </c>
      <c r="W18" s="402">
        <v>4</v>
      </c>
      <c r="X18" s="418">
        <v>0</v>
      </c>
      <c r="Y18" s="402"/>
      <c r="Z18" s="418">
        <v>1</v>
      </c>
      <c r="AA18" s="419">
        <v>3.7</v>
      </c>
      <c r="AB18" s="418">
        <v>1</v>
      </c>
      <c r="AC18" s="402">
        <v>2.5</v>
      </c>
      <c r="AD18" s="418">
        <v>0</v>
      </c>
      <c r="AE18" s="402"/>
      <c r="AF18" s="418">
        <v>0</v>
      </c>
      <c r="AG18" s="402">
        <v>0</v>
      </c>
      <c r="AH18" s="418">
        <v>7</v>
      </c>
      <c r="AI18" s="402">
        <v>40</v>
      </c>
      <c r="AJ18" s="429">
        <v>17</v>
      </c>
      <c r="AK18" s="430">
        <v>367.2</v>
      </c>
      <c r="AL18" s="302"/>
    </row>
    <row r="19" spans="1:38" ht="15" thickBot="1">
      <c r="A19" s="302"/>
      <c r="B19" s="407" t="s">
        <v>14</v>
      </c>
      <c r="C19" s="420">
        <v>1</v>
      </c>
      <c r="D19" s="421">
        <v>10</v>
      </c>
      <c r="E19" s="422">
        <v>1</v>
      </c>
      <c r="F19" s="403">
        <v>50</v>
      </c>
      <c r="G19" s="422">
        <v>5</v>
      </c>
      <c r="H19" s="423">
        <v>543</v>
      </c>
      <c r="I19" s="422">
        <v>12</v>
      </c>
      <c r="J19" s="403">
        <v>134</v>
      </c>
      <c r="K19" s="422">
        <v>1</v>
      </c>
      <c r="L19" s="403">
        <v>20</v>
      </c>
      <c r="M19" s="422">
        <v>79</v>
      </c>
      <c r="N19" s="403">
        <v>4343.76</v>
      </c>
      <c r="O19" s="422">
        <v>0</v>
      </c>
      <c r="P19" s="403"/>
      <c r="Q19" s="422"/>
      <c r="R19" s="403"/>
      <c r="S19" s="302"/>
      <c r="T19" s="302"/>
      <c r="U19" s="407" t="s">
        <v>14</v>
      </c>
      <c r="V19" s="422">
        <v>36</v>
      </c>
      <c r="W19" s="403">
        <v>104</v>
      </c>
      <c r="X19" s="422">
        <v>0</v>
      </c>
      <c r="Y19" s="403"/>
      <c r="Z19" s="422">
        <v>0</v>
      </c>
      <c r="AA19" s="423"/>
      <c r="AB19" s="422">
        <v>10</v>
      </c>
      <c r="AC19" s="403">
        <v>14</v>
      </c>
      <c r="AD19" s="422">
        <v>3</v>
      </c>
      <c r="AE19" s="403">
        <v>7.5</v>
      </c>
      <c r="AF19" s="422">
        <v>1</v>
      </c>
      <c r="AG19" s="403">
        <v>18</v>
      </c>
      <c r="AH19" s="422">
        <v>2</v>
      </c>
      <c r="AI19" s="403">
        <v>12</v>
      </c>
      <c r="AJ19" s="431">
        <v>151</v>
      </c>
      <c r="AK19" s="432">
        <v>5256.26</v>
      </c>
      <c r="AL19" s="302"/>
    </row>
    <row r="20" spans="1:38" ht="15" thickBot="1">
      <c r="A20" s="302"/>
      <c r="B20" s="406" t="s">
        <v>15</v>
      </c>
      <c r="C20" s="416">
        <v>1</v>
      </c>
      <c r="D20" s="424">
        <v>10</v>
      </c>
      <c r="E20" s="418">
        <v>2</v>
      </c>
      <c r="F20" s="402">
        <v>1200.5</v>
      </c>
      <c r="G20" s="418">
        <v>2</v>
      </c>
      <c r="H20" s="419">
        <v>5.5</v>
      </c>
      <c r="I20" s="418">
        <v>17</v>
      </c>
      <c r="J20" s="402">
        <v>557</v>
      </c>
      <c r="K20" s="418">
        <v>0</v>
      </c>
      <c r="L20" s="402"/>
      <c r="M20" s="418">
        <v>78</v>
      </c>
      <c r="N20" s="402">
        <v>4379</v>
      </c>
      <c r="O20" s="418">
        <v>0</v>
      </c>
      <c r="P20" s="402"/>
      <c r="Q20" s="418">
        <v>1</v>
      </c>
      <c r="R20" s="402">
        <v>20</v>
      </c>
      <c r="S20" s="302"/>
      <c r="T20" s="302"/>
      <c r="U20" s="406" t="s">
        <v>15</v>
      </c>
      <c r="V20" s="418">
        <v>6</v>
      </c>
      <c r="W20" s="402">
        <v>16.3</v>
      </c>
      <c r="X20" s="418">
        <v>2</v>
      </c>
      <c r="Y20" s="402">
        <v>3.5</v>
      </c>
      <c r="Z20" s="418">
        <v>1</v>
      </c>
      <c r="AA20" s="419">
        <v>12</v>
      </c>
      <c r="AB20" s="418">
        <v>3</v>
      </c>
      <c r="AC20" s="402">
        <v>5.3</v>
      </c>
      <c r="AD20" s="418">
        <v>1</v>
      </c>
      <c r="AE20" s="402">
        <v>5</v>
      </c>
      <c r="AF20" s="418">
        <v>2</v>
      </c>
      <c r="AG20" s="402">
        <v>177</v>
      </c>
      <c r="AH20" s="418">
        <v>23</v>
      </c>
      <c r="AI20" s="402">
        <v>102.8</v>
      </c>
      <c r="AJ20" s="429">
        <v>139</v>
      </c>
      <c r="AK20" s="430">
        <v>6493.9000000000005</v>
      </c>
      <c r="AL20" s="302"/>
    </row>
    <row r="21" spans="1:38" ht="15" thickBot="1">
      <c r="A21" s="302"/>
      <c r="B21" s="407" t="s">
        <v>68</v>
      </c>
      <c r="C21" s="420">
        <v>1</v>
      </c>
      <c r="D21" s="421">
        <v>8</v>
      </c>
      <c r="E21" s="422">
        <v>0</v>
      </c>
      <c r="F21" s="403">
        <v>0</v>
      </c>
      <c r="G21" s="422">
        <v>1</v>
      </c>
      <c r="H21" s="423">
        <v>5</v>
      </c>
      <c r="I21" s="422">
        <v>8</v>
      </c>
      <c r="J21" s="403">
        <v>536</v>
      </c>
      <c r="K21" s="422">
        <v>1</v>
      </c>
      <c r="L21" s="403">
        <v>190</v>
      </c>
      <c r="M21" s="422">
        <v>10</v>
      </c>
      <c r="N21" s="403">
        <v>2013</v>
      </c>
      <c r="O21" s="422"/>
      <c r="P21" s="403"/>
      <c r="Q21" s="422">
        <v>0</v>
      </c>
      <c r="R21" s="403"/>
      <c r="S21" s="302"/>
      <c r="T21" s="302"/>
      <c r="U21" s="407" t="s">
        <v>68</v>
      </c>
      <c r="V21" s="422">
        <v>5</v>
      </c>
      <c r="W21" s="403">
        <v>60</v>
      </c>
      <c r="X21" s="422">
        <v>0</v>
      </c>
      <c r="Y21" s="403"/>
      <c r="Z21" s="422">
        <v>0</v>
      </c>
      <c r="AA21" s="423"/>
      <c r="AB21" s="422">
        <v>0</v>
      </c>
      <c r="AC21" s="403"/>
      <c r="AD21" s="422">
        <v>4</v>
      </c>
      <c r="AE21" s="403">
        <v>15.1</v>
      </c>
      <c r="AF21" s="422">
        <v>1</v>
      </c>
      <c r="AG21" s="403">
        <v>15</v>
      </c>
      <c r="AH21" s="422">
        <v>1</v>
      </c>
      <c r="AI21" s="403">
        <v>3.5</v>
      </c>
      <c r="AJ21" s="431">
        <v>32</v>
      </c>
      <c r="AK21" s="432">
        <v>2845.6</v>
      </c>
      <c r="AL21" s="302"/>
    </row>
    <row r="22" spans="1:38" ht="15" thickBot="1">
      <c r="A22" s="302"/>
      <c r="B22" s="406" t="s">
        <v>16</v>
      </c>
      <c r="C22" s="416">
        <v>3</v>
      </c>
      <c r="D22" s="424">
        <v>28</v>
      </c>
      <c r="E22" s="418">
        <v>0</v>
      </c>
      <c r="F22" s="402">
        <v>0</v>
      </c>
      <c r="G22" s="418">
        <v>5</v>
      </c>
      <c r="H22" s="419">
        <v>689.7</v>
      </c>
      <c r="I22" s="418"/>
      <c r="J22" s="402"/>
      <c r="K22" s="418">
        <v>0</v>
      </c>
      <c r="L22" s="402"/>
      <c r="M22" s="418">
        <v>34</v>
      </c>
      <c r="N22" s="402">
        <v>984.9</v>
      </c>
      <c r="O22" s="418">
        <v>0</v>
      </c>
      <c r="P22" s="402"/>
      <c r="Q22" s="418">
        <v>0</v>
      </c>
      <c r="R22" s="402"/>
      <c r="S22" s="302"/>
      <c r="T22" s="302"/>
      <c r="U22" s="406" t="s">
        <v>16</v>
      </c>
      <c r="V22" s="418"/>
      <c r="W22" s="402"/>
      <c r="X22" s="418">
        <v>0</v>
      </c>
      <c r="Y22" s="402"/>
      <c r="Z22" s="418">
        <v>1</v>
      </c>
      <c r="AA22" s="419">
        <v>8</v>
      </c>
      <c r="AB22" s="418">
        <v>1</v>
      </c>
      <c r="AC22" s="402">
        <v>4</v>
      </c>
      <c r="AD22" s="418">
        <v>1</v>
      </c>
      <c r="AE22" s="402">
        <v>1</v>
      </c>
      <c r="AF22" s="418">
        <v>0</v>
      </c>
      <c r="AG22" s="402"/>
      <c r="AH22" s="418">
        <v>5</v>
      </c>
      <c r="AI22" s="402">
        <v>95</v>
      </c>
      <c r="AJ22" s="429">
        <v>50</v>
      </c>
      <c r="AK22" s="430">
        <v>1810.6</v>
      </c>
      <c r="AL22" s="302"/>
    </row>
    <row r="23" spans="1:38" ht="15" thickBot="1">
      <c r="A23" s="302"/>
      <c r="B23" s="407" t="s">
        <v>17</v>
      </c>
      <c r="C23" s="420">
        <v>1</v>
      </c>
      <c r="D23" s="421">
        <v>100</v>
      </c>
      <c r="E23" s="422">
        <v>0</v>
      </c>
      <c r="F23" s="403">
        <v>0</v>
      </c>
      <c r="G23" s="422">
        <v>1</v>
      </c>
      <c r="H23" s="423">
        <v>800</v>
      </c>
      <c r="I23" s="422">
        <v>41</v>
      </c>
      <c r="J23" s="403">
        <v>373.1</v>
      </c>
      <c r="K23" s="422">
        <v>2</v>
      </c>
      <c r="L23" s="403">
        <v>90</v>
      </c>
      <c r="M23" s="422">
        <v>10</v>
      </c>
      <c r="N23" s="403">
        <v>207.5</v>
      </c>
      <c r="O23" s="422">
        <v>0</v>
      </c>
      <c r="P23" s="403"/>
      <c r="Q23" s="422">
        <v>0</v>
      </c>
      <c r="R23" s="403"/>
      <c r="S23" s="302"/>
      <c r="T23" s="302"/>
      <c r="U23" s="407" t="s">
        <v>17</v>
      </c>
      <c r="V23" s="422">
        <v>4</v>
      </c>
      <c r="W23" s="403">
        <v>7</v>
      </c>
      <c r="X23" s="422">
        <v>0</v>
      </c>
      <c r="Y23" s="403"/>
      <c r="Z23" s="422">
        <v>0</v>
      </c>
      <c r="AA23" s="423"/>
      <c r="AB23" s="422">
        <v>1</v>
      </c>
      <c r="AC23" s="403">
        <v>0.8</v>
      </c>
      <c r="AD23" s="422">
        <v>3</v>
      </c>
      <c r="AE23" s="403">
        <v>5</v>
      </c>
      <c r="AF23" s="422">
        <v>0</v>
      </c>
      <c r="AG23" s="403"/>
      <c r="AH23" s="422">
        <v>1</v>
      </c>
      <c r="AI23" s="403">
        <v>45</v>
      </c>
      <c r="AJ23" s="431">
        <v>64</v>
      </c>
      <c r="AK23" s="432">
        <v>1628.3999999999999</v>
      </c>
      <c r="AL23" s="302"/>
    </row>
    <row r="24" spans="1:38" ht="15" thickBot="1">
      <c r="A24" s="302"/>
      <c r="B24" s="406" t="s">
        <v>18</v>
      </c>
      <c r="C24" s="416">
        <v>0</v>
      </c>
      <c r="D24" s="424">
        <v>0</v>
      </c>
      <c r="E24" s="418">
        <v>0</v>
      </c>
      <c r="F24" s="402">
        <v>0</v>
      </c>
      <c r="G24" s="418">
        <v>0</v>
      </c>
      <c r="H24" s="419"/>
      <c r="I24" s="418">
        <v>20</v>
      </c>
      <c r="J24" s="402">
        <v>169.22</v>
      </c>
      <c r="K24" s="418">
        <v>1</v>
      </c>
      <c r="L24" s="402">
        <v>9.9499999999999993</v>
      </c>
      <c r="M24" s="418">
        <v>37</v>
      </c>
      <c r="N24" s="402">
        <v>10045.91</v>
      </c>
      <c r="O24" s="418">
        <v>0</v>
      </c>
      <c r="P24" s="402"/>
      <c r="Q24" s="418">
        <v>0</v>
      </c>
      <c r="R24" s="402"/>
      <c r="S24" s="302"/>
      <c r="T24" s="302"/>
      <c r="U24" s="406" t="s">
        <v>18</v>
      </c>
      <c r="V24" s="418"/>
      <c r="W24" s="402"/>
      <c r="X24" s="418">
        <v>0</v>
      </c>
      <c r="Y24" s="402"/>
      <c r="Z24" s="418"/>
      <c r="AA24" s="419"/>
      <c r="AB24" s="418"/>
      <c r="AC24" s="402"/>
      <c r="AD24" s="418"/>
      <c r="AE24" s="402"/>
      <c r="AF24" s="418">
        <v>2</v>
      </c>
      <c r="AG24" s="402">
        <v>25</v>
      </c>
      <c r="AH24" s="418">
        <v>0</v>
      </c>
      <c r="AI24" s="402">
        <v>0</v>
      </c>
      <c r="AJ24" s="429">
        <v>60</v>
      </c>
      <c r="AK24" s="430">
        <v>10250.08</v>
      </c>
      <c r="AL24" s="302"/>
    </row>
    <row r="25" spans="1:38" ht="15" thickBot="1">
      <c r="A25" s="302"/>
      <c r="B25" s="407" t="s">
        <v>19</v>
      </c>
      <c r="C25" s="420">
        <v>0</v>
      </c>
      <c r="D25" s="421">
        <v>0</v>
      </c>
      <c r="E25" s="422">
        <v>0</v>
      </c>
      <c r="F25" s="403">
        <v>0</v>
      </c>
      <c r="G25" s="422">
        <v>1</v>
      </c>
      <c r="H25" s="423">
        <v>75</v>
      </c>
      <c r="I25" s="422">
        <v>6</v>
      </c>
      <c r="J25" s="403">
        <v>39</v>
      </c>
      <c r="K25" s="422">
        <v>0</v>
      </c>
      <c r="L25" s="403"/>
      <c r="M25" s="422">
        <v>13</v>
      </c>
      <c r="N25" s="403">
        <v>696.8</v>
      </c>
      <c r="O25" s="422">
        <v>0</v>
      </c>
      <c r="P25" s="403"/>
      <c r="Q25" s="422">
        <v>0</v>
      </c>
      <c r="R25" s="403"/>
      <c r="S25" s="302"/>
      <c r="T25" s="302"/>
      <c r="U25" s="407" t="s">
        <v>19</v>
      </c>
      <c r="V25" s="422">
        <v>0</v>
      </c>
      <c r="W25" s="403"/>
      <c r="X25" s="422">
        <v>1</v>
      </c>
      <c r="Y25" s="403">
        <v>3</v>
      </c>
      <c r="Z25" s="422">
        <v>1</v>
      </c>
      <c r="AA25" s="423">
        <v>15</v>
      </c>
      <c r="AB25" s="422">
        <v>0</v>
      </c>
      <c r="AC25" s="403"/>
      <c r="AD25" s="422">
        <v>39</v>
      </c>
      <c r="AE25" s="403">
        <v>145.19999999999999</v>
      </c>
      <c r="AF25" s="422">
        <v>0</v>
      </c>
      <c r="AG25" s="403"/>
      <c r="AH25" s="422">
        <v>8</v>
      </c>
      <c r="AI25" s="403">
        <v>21.1</v>
      </c>
      <c r="AJ25" s="431">
        <v>69</v>
      </c>
      <c r="AK25" s="432">
        <v>995.1</v>
      </c>
      <c r="AL25" s="302"/>
    </row>
    <row r="26" spans="1:38" ht="15" thickBot="1">
      <c r="A26" s="302"/>
      <c r="B26" s="406" t="s">
        <v>29</v>
      </c>
      <c r="C26" s="416">
        <v>1</v>
      </c>
      <c r="D26" s="424">
        <v>80</v>
      </c>
      <c r="E26" s="418">
        <v>0</v>
      </c>
      <c r="F26" s="402">
        <v>0</v>
      </c>
      <c r="G26" s="418">
        <v>3</v>
      </c>
      <c r="H26" s="419">
        <v>135.19999999999999</v>
      </c>
      <c r="I26" s="418">
        <v>16</v>
      </c>
      <c r="J26" s="402">
        <v>110.54</v>
      </c>
      <c r="K26" s="418">
        <v>0</v>
      </c>
      <c r="L26" s="402"/>
      <c r="M26" s="418">
        <v>6</v>
      </c>
      <c r="N26" s="402">
        <v>138.69999999999999</v>
      </c>
      <c r="O26" s="418">
        <v>1</v>
      </c>
      <c r="P26" s="402">
        <v>6</v>
      </c>
      <c r="Q26" s="418">
        <v>4</v>
      </c>
      <c r="R26" s="402">
        <v>2217</v>
      </c>
      <c r="S26" s="302"/>
      <c r="T26" s="302"/>
      <c r="U26" s="406" t="s">
        <v>29</v>
      </c>
      <c r="V26" s="418">
        <v>27</v>
      </c>
      <c r="W26" s="402">
        <v>55.13</v>
      </c>
      <c r="X26" s="418">
        <v>0</v>
      </c>
      <c r="Y26" s="402"/>
      <c r="Z26" s="418">
        <v>0</v>
      </c>
      <c r="AA26" s="419"/>
      <c r="AB26" s="418">
        <v>7</v>
      </c>
      <c r="AC26" s="402">
        <v>12.2</v>
      </c>
      <c r="AD26" s="418">
        <v>0</v>
      </c>
      <c r="AE26" s="402"/>
      <c r="AF26" s="418">
        <v>1</v>
      </c>
      <c r="AG26" s="402">
        <v>3.6</v>
      </c>
      <c r="AH26" s="418">
        <v>4</v>
      </c>
      <c r="AI26" s="402">
        <v>9.39</v>
      </c>
      <c r="AJ26" s="429">
        <v>70</v>
      </c>
      <c r="AK26" s="430">
        <v>2767.7599999999998</v>
      </c>
      <c r="AL26" s="302"/>
    </row>
    <row r="27" spans="1:38" ht="15" thickBot="1">
      <c r="A27" s="302"/>
      <c r="B27" s="407" t="s">
        <v>69</v>
      </c>
      <c r="C27" s="420">
        <v>0</v>
      </c>
      <c r="D27" s="421">
        <v>0</v>
      </c>
      <c r="E27" s="422">
        <v>1</v>
      </c>
      <c r="F27" s="403">
        <v>400.4</v>
      </c>
      <c r="G27" s="422">
        <v>4</v>
      </c>
      <c r="H27" s="423">
        <v>359.1</v>
      </c>
      <c r="I27" s="422">
        <v>1</v>
      </c>
      <c r="J27" s="403">
        <v>0.6</v>
      </c>
      <c r="K27" s="422">
        <v>0</v>
      </c>
      <c r="L27" s="403"/>
      <c r="M27" s="422">
        <v>33</v>
      </c>
      <c r="N27" s="403">
        <v>627.87</v>
      </c>
      <c r="O27" s="422">
        <v>0</v>
      </c>
      <c r="P27" s="403">
        <v>0</v>
      </c>
      <c r="Q27" s="422">
        <v>0</v>
      </c>
      <c r="R27" s="403"/>
      <c r="S27" s="302"/>
      <c r="T27" s="302"/>
      <c r="U27" s="407" t="s">
        <v>69</v>
      </c>
      <c r="V27" s="422">
        <v>37</v>
      </c>
      <c r="W27" s="403">
        <v>60.4</v>
      </c>
      <c r="X27" s="422">
        <v>3</v>
      </c>
      <c r="Y27" s="403">
        <v>3.6</v>
      </c>
      <c r="Z27" s="422">
        <v>0</v>
      </c>
      <c r="AA27" s="423"/>
      <c r="AB27" s="422">
        <v>0</v>
      </c>
      <c r="AC27" s="403"/>
      <c r="AD27" s="422">
        <v>1</v>
      </c>
      <c r="AE27" s="403">
        <v>1.3</v>
      </c>
      <c r="AF27" s="422">
        <v>1</v>
      </c>
      <c r="AG27" s="403">
        <v>26</v>
      </c>
      <c r="AH27" s="422">
        <v>3</v>
      </c>
      <c r="AI27" s="403">
        <v>21</v>
      </c>
      <c r="AJ27" s="431">
        <v>84</v>
      </c>
      <c r="AK27" s="432">
        <v>1500.27</v>
      </c>
      <c r="AL27" s="302"/>
    </row>
    <row r="28" spans="1:38" ht="15" thickBot="1">
      <c r="A28" s="302"/>
      <c r="B28" s="406" t="s">
        <v>20</v>
      </c>
      <c r="C28" s="416">
        <v>0</v>
      </c>
      <c r="D28" s="424">
        <v>0</v>
      </c>
      <c r="E28" s="418">
        <v>7</v>
      </c>
      <c r="F28" s="402">
        <v>392.18</v>
      </c>
      <c r="G28" s="418">
        <v>1</v>
      </c>
      <c r="H28" s="419">
        <v>136</v>
      </c>
      <c r="I28" s="418">
        <v>1</v>
      </c>
      <c r="J28" s="402">
        <v>2.63</v>
      </c>
      <c r="K28" s="418">
        <v>0</v>
      </c>
      <c r="L28" s="402"/>
      <c r="M28" s="418">
        <v>23</v>
      </c>
      <c r="N28" s="402">
        <v>1189.3399999999999</v>
      </c>
      <c r="O28" s="418">
        <v>0</v>
      </c>
      <c r="P28" s="402"/>
      <c r="Q28" s="418">
        <v>0</v>
      </c>
      <c r="R28" s="402"/>
      <c r="S28" s="302"/>
      <c r="T28" s="302"/>
      <c r="U28" s="406" t="s">
        <v>20</v>
      </c>
      <c r="V28" s="418">
        <v>0</v>
      </c>
      <c r="W28" s="402"/>
      <c r="X28" s="418">
        <v>0</v>
      </c>
      <c r="Y28" s="402"/>
      <c r="Z28" s="418">
        <v>0</v>
      </c>
      <c r="AA28" s="419"/>
      <c r="AB28" s="418">
        <v>0</v>
      </c>
      <c r="AC28" s="402"/>
      <c r="AD28" s="418">
        <v>0</v>
      </c>
      <c r="AE28" s="402"/>
      <c r="AF28" s="418">
        <v>0</v>
      </c>
      <c r="AG28" s="402"/>
      <c r="AH28" s="418">
        <v>2</v>
      </c>
      <c r="AI28" s="402">
        <v>4</v>
      </c>
      <c r="AJ28" s="429">
        <v>34</v>
      </c>
      <c r="AK28" s="430">
        <v>1724.15</v>
      </c>
      <c r="AL28" s="302"/>
    </row>
    <row r="29" spans="1:38" ht="15" thickBot="1">
      <c r="A29" s="302"/>
      <c r="B29" s="407" t="s">
        <v>21</v>
      </c>
      <c r="C29" s="420">
        <v>0</v>
      </c>
      <c r="D29" s="421">
        <v>0</v>
      </c>
      <c r="E29" s="422">
        <v>1</v>
      </c>
      <c r="F29" s="403">
        <v>1000</v>
      </c>
      <c r="G29" s="422">
        <v>0</v>
      </c>
      <c r="H29" s="423"/>
      <c r="I29" s="422">
        <v>8</v>
      </c>
      <c r="J29" s="403">
        <v>317.2</v>
      </c>
      <c r="K29" s="422">
        <v>2</v>
      </c>
      <c r="L29" s="403">
        <v>295</v>
      </c>
      <c r="M29" s="422">
        <v>13</v>
      </c>
      <c r="N29" s="403">
        <v>437.63</v>
      </c>
      <c r="O29" s="422">
        <v>0</v>
      </c>
      <c r="P29" s="403"/>
      <c r="Q29" s="422">
        <v>0</v>
      </c>
      <c r="R29" s="403"/>
      <c r="S29" s="302"/>
      <c r="T29" s="302"/>
      <c r="U29" s="407" t="s">
        <v>21</v>
      </c>
      <c r="V29" s="422">
        <v>1</v>
      </c>
      <c r="W29" s="403">
        <v>13</v>
      </c>
      <c r="X29" s="422">
        <v>0</v>
      </c>
      <c r="Y29" s="403"/>
      <c r="Z29" s="422">
        <v>0</v>
      </c>
      <c r="AA29" s="423"/>
      <c r="AB29" s="422">
        <v>4</v>
      </c>
      <c r="AC29" s="403">
        <v>9.06</v>
      </c>
      <c r="AD29" s="422">
        <v>2</v>
      </c>
      <c r="AE29" s="403">
        <v>10.66</v>
      </c>
      <c r="AF29" s="422">
        <v>0</v>
      </c>
      <c r="AG29" s="403"/>
      <c r="AH29" s="422">
        <v>7</v>
      </c>
      <c r="AI29" s="403">
        <v>32.67</v>
      </c>
      <c r="AJ29" s="431">
        <v>38</v>
      </c>
      <c r="AK29" s="432">
        <v>2115.2199999999998</v>
      </c>
      <c r="AL29" s="302"/>
    </row>
    <row r="30" spans="1:38" ht="15" thickBot="1">
      <c r="A30" s="302"/>
      <c r="B30" s="406" t="s">
        <v>22</v>
      </c>
      <c r="C30" s="416">
        <v>0</v>
      </c>
      <c r="D30" s="424">
        <v>0</v>
      </c>
      <c r="E30" s="418">
        <v>0</v>
      </c>
      <c r="F30" s="402">
        <v>0</v>
      </c>
      <c r="G30" s="418">
        <v>0</v>
      </c>
      <c r="H30" s="419"/>
      <c r="I30" s="418">
        <v>36</v>
      </c>
      <c r="J30" s="402">
        <v>1760.28</v>
      </c>
      <c r="K30" s="418">
        <v>3</v>
      </c>
      <c r="L30" s="402">
        <v>20.8</v>
      </c>
      <c r="M30" s="418">
        <v>14</v>
      </c>
      <c r="N30" s="402">
        <v>528.6</v>
      </c>
      <c r="O30" s="418">
        <v>0</v>
      </c>
      <c r="P30" s="402"/>
      <c r="Q30" s="418">
        <v>2</v>
      </c>
      <c r="R30" s="402">
        <v>2453</v>
      </c>
      <c r="S30" s="302"/>
      <c r="T30" s="302"/>
      <c r="U30" s="406" t="s">
        <v>22</v>
      </c>
      <c r="V30" s="418">
        <v>0</v>
      </c>
      <c r="W30" s="402"/>
      <c r="X30" s="418">
        <v>33</v>
      </c>
      <c r="Y30" s="402">
        <v>67.77</v>
      </c>
      <c r="Z30" s="418">
        <v>0</v>
      </c>
      <c r="AA30" s="419"/>
      <c r="AB30" s="418">
        <v>40</v>
      </c>
      <c r="AC30" s="402">
        <v>42.01</v>
      </c>
      <c r="AD30" s="418">
        <v>1</v>
      </c>
      <c r="AE30" s="402">
        <v>7</v>
      </c>
      <c r="AF30" s="418">
        <v>0</v>
      </c>
      <c r="AG30" s="402"/>
      <c r="AH30" s="418">
        <v>81</v>
      </c>
      <c r="AI30" s="402">
        <v>124.61000000000001</v>
      </c>
      <c r="AJ30" s="429">
        <v>210</v>
      </c>
      <c r="AK30" s="430">
        <v>5004.0700000000006</v>
      </c>
      <c r="AL30" s="302"/>
    </row>
    <row r="31" spans="1:38" ht="15" thickBot="1">
      <c r="A31" s="302"/>
      <c r="B31" s="407" t="s">
        <v>30</v>
      </c>
      <c r="C31" s="420">
        <v>0</v>
      </c>
      <c r="D31" s="421">
        <v>0</v>
      </c>
      <c r="E31" s="422">
        <v>0</v>
      </c>
      <c r="F31" s="403">
        <v>0</v>
      </c>
      <c r="G31" s="422">
        <v>0</v>
      </c>
      <c r="H31" s="423"/>
      <c r="I31" s="422">
        <v>69</v>
      </c>
      <c r="J31" s="403">
        <v>1311.17</v>
      </c>
      <c r="K31" s="422">
        <v>3</v>
      </c>
      <c r="L31" s="403">
        <v>1464.08</v>
      </c>
      <c r="M31" s="422">
        <v>5</v>
      </c>
      <c r="N31" s="403">
        <v>245.75</v>
      </c>
      <c r="O31" s="422">
        <v>0</v>
      </c>
      <c r="P31" s="403"/>
      <c r="Q31" s="422">
        <v>0</v>
      </c>
      <c r="R31" s="403"/>
      <c r="S31" s="302"/>
      <c r="T31" s="302"/>
      <c r="U31" s="407" t="s">
        <v>30</v>
      </c>
      <c r="V31" s="422">
        <v>0</v>
      </c>
      <c r="W31" s="403"/>
      <c r="X31" s="422">
        <v>0</v>
      </c>
      <c r="Y31" s="403"/>
      <c r="Z31" s="422">
        <v>0</v>
      </c>
      <c r="AA31" s="423"/>
      <c r="AB31" s="422">
        <v>3</v>
      </c>
      <c r="AC31" s="403">
        <v>1.89</v>
      </c>
      <c r="AD31" s="422">
        <v>1</v>
      </c>
      <c r="AE31" s="403">
        <v>4.34</v>
      </c>
      <c r="AF31" s="422">
        <v>0</v>
      </c>
      <c r="AG31" s="403"/>
      <c r="AH31" s="422">
        <v>0</v>
      </c>
      <c r="AI31" s="403">
        <v>0</v>
      </c>
      <c r="AJ31" s="431">
        <v>81</v>
      </c>
      <c r="AK31" s="432">
        <v>3027.23</v>
      </c>
      <c r="AL31" s="302"/>
    </row>
    <row r="32" spans="1:38" ht="15" thickBot="1">
      <c r="A32" s="302"/>
      <c r="B32" s="406" t="s">
        <v>23</v>
      </c>
      <c r="C32" s="416">
        <v>0</v>
      </c>
      <c r="D32" s="424">
        <v>0</v>
      </c>
      <c r="E32" s="418">
        <v>0</v>
      </c>
      <c r="F32" s="402">
        <v>0</v>
      </c>
      <c r="G32" s="418">
        <v>1</v>
      </c>
      <c r="H32" s="419">
        <v>70</v>
      </c>
      <c r="I32" s="418">
        <v>12</v>
      </c>
      <c r="J32" s="402">
        <v>680.25</v>
      </c>
      <c r="K32" s="418">
        <v>2</v>
      </c>
      <c r="L32" s="402">
        <v>216</v>
      </c>
      <c r="M32" s="418">
        <v>3</v>
      </c>
      <c r="N32" s="402">
        <v>85</v>
      </c>
      <c r="O32" s="418">
        <v>0</v>
      </c>
      <c r="P32" s="402"/>
      <c r="Q32" s="418">
        <v>2</v>
      </c>
      <c r="R32" s="402">
        <v>20</v>
      </c>
      <c r="S32" s="302"/>
      <c r="T32" s="302"/>
      <c r="U32" s="406" t="s">
        <v>23</v>
      </c>
      <c r="V32" s="418">
        <v>4</v>
      </c>
      <c r="W32" s="402">
        <v>7.83</v>
      </c>
      <c r="X32" s="418">
        <v>4</v>
      </c>
      <c r="Y32" s="402">
        <v>10.8</v>
      </c>
      <c r="Z32" s="418">
        <v>34</v>
      </c>
      <c r="AA32" s="419">
        <v>234.5</v>
      </c>
      <c r="AB32" s="418">
        <v>0</v>
      </c>
      <c r="AC32" s="402"/>
      <c r="AD32" s="418">
        <v>4</v>
      </c>
      <c r="AE32" s="402">
        <v>237.15</v>
      </c>
      <c r="AF32" s="418"/>
      <c r="AG32" s="402"/>
      <c r="AH32" s="418">
        <v>11</v>
      </c>
      <c r="AI32" s="402">
        <v>52.4</v>
      </c>
      <c r="AJ32" s="429">
        <v>77</v>
      </c>
      <c r="AK32" s="430">
        <v>1613.93</v>
      </c>
      <c r="AL32" s="302"/>
    </row>
    <row r="33" spans="1:38" ht="15" thickBot="1">
      <c r="A33" s="302"/>
      <c r="B33" s="407" t="s">
        <v>24</v>
      </c>
      <c r="C33" s="420">
        <v>0</v>
      </c>
      <c r="D33" s="421">
        <v>0</v>
      </c>
      <c r="E33" s="422">
        <v>0</v>
      </c>
      <c r="F33" s="403">
        <v>0</v>
      </c>
      <c r="G33" s="422">
        <v>0</v>
      </c>
      <c r="H33" s="423"/>
      <c r="I33" s="422">
        <v>24</v>
      </c>
      <c r="J33" s="403">
        <v>2113.64</v>
      </c>
      <c r="K33" s="422">
        <v>0</v>
      </c>
      <c r="L33" s="403"/>
      <c r="M33" s="422">
        <v>15</v>
      </c>
      <c r="N33" s="403">
        <v>3688.5</v>
      </c>
      <c r="O33" s="422">
        <v>2</v>
      </c>
      <c r="P33" s="403">
        <v>32</v>
      </c>
      <c r="Q33" s="422">
        <v>0</v>
      </c>
      <c r="R33" s="403"/>
      <c r="S33" s="302"/>
      <c r="T33" s="302"/>
      <c r="U33" s="407" t="s">
        <v>31</v>
      </c>
      <c r="V33" s="422">
        <v>0</v>
      </c>
      <c r="W33" s="403"/>
      <c r="X33" s="422">
        <v>0</v>
      </c>
      <c r="Y33" s="403"/>
      <c r="Z33" s="422">
        <v>1</v>
      </c>
      <c r="AA33" s="423">
        <v>15</v>
      </c>
      <c r="AB33" s="422">
        <v>0</v>
      </c>
      <c r="AC33" s="403"/>
      <c r="AD33" s="422">
        <v>1</v>
      </c>
      <c r="AE33" s="403">
        <v>5</v>
      </c>
      <c r="AF33" s="422">
        <v>0</v>
      </c>
      <c r="AG33" s="403"/>
      <c r="AH33" s="422">
        <v>2</v>
      </c>
      <c r="AI33" s="403">
        <v>22</v>
      </c>
      <c r="AJ33" s="431">
        <v>45</v>
      </c>
      <c r="AK33" s="432">
        <v>5876.1399999999994</v>
      </c>
      <c r="AL33" s="302"/>
    </row>
    <row r="34" spans="1:38" ht="15" thickBot="1">
      <c r="A34" s="302"/>
      <c r="B34" s="406" t="s">
        <v>25</v>
      </c>
      <c r="C34" s="416">
        <v>0</v>
      </c>
      <c r="D34" s="424">
        <v>0</v>
      </c>
      <c r="E34" s="418">
        <v>0</v>
      </c>
      <c r="F34" s="402">
        <v>0</v>
      </c>
      <c r="G34" s="418">
        <v>1</v>
      </c>
      <c r="H34" s="419">
        <v>120</v>
      </c>
      <c r="I34" s="418">
        <v>19</v>
      </c>
      <c r="J34" s="402">
        <v>169.14</v>
      </c>
      <c r="K34" s="418">
        <v>4</v>
      </c>
      <c r="L34" s="402">
        <v>419</v>
      </c>
      <c r="M34" s="418">
        <v>3</v>
      </c>
      <c r="N34" s="402">
        <v>27.41</v>
      </c>
      <c r="O34" s="418">
        <v>0</v>
      </c>
      <c r="P34" s="402"/>
      <c r="Q34" s="418">
        <v>0</v>
      </c>
      <c r="R34" s="402"/>
      <c r="S34" s="302"/>
      <c r="T34" s="302"/>
      <c r="U34" s="406" t="s">
        <v>25</v>
      </c>
      <c r="V34" s="418">
        <v>32</v>
      </c>
      <c r="W34" s="402">
        <v>59.02</v>
      </c>
      <c r="X34" s="418">
        <v>0</v>
      </c>
      <c r="Y34" s="402"/>
      <c r="Z34" s="418"/>
      <c r="AA34" s="419"/>
      <c r="AB34" s="418">
        <v>0</v>
      </c>
      <c r="AC34" s="402"/>
      <c r="AD34" s="418">
        <v>2</v>
      </c>
      <c r="AE34" s="402">
        <v>21.71</v>
      </c>
      <c r="AF34" s="418">
        <v>0</v>
      </c>
      <c r="AG34" s="402"/>
      <c r="AH34" s="418">
        <v>2</v>
      </c>
      <c r="AI34" s="402">
        <v>2.21</v>
      </c>
      <c r="AJ34" s="429">
        <v>63</v>
      </c>
      <c r="AK34" s="430">
        <v>818.49</v>
      </c>
      <c r="AL34" s="302"/>
    </row>
    <row r="35" spans="1:38" ht="26.25" thickBot="1">
      <c r="A35" s="302"/>
      <c r="B35" s="407" t="s">
        <v>78</v>
      </c>
      <c r="C35" s="420">
        <v>0</v>
      </c>
      <c r="D35" s="421">
        <v>0</v>
      </c>
      <c r="E35" s="422">
        <v>0</v>
      </c>
      <c r="F35" s="403">
        <v>0</v>
      </c>
      <c r="G35" s="422">
        <v>3</v>
      </c>
      <c r="H35" s="423">
        <v>1621</v>
      </c>
      <c r="I35" s="422">
        <v>16</v>
      </c>
      <c r="J35" s="403">
        <v>476.67</v>
      </c>
      <c r="K35" s="422">
        <v>1</v>
      </c>
      <c r="L35" s="403">
        <v>120</v>
      </c>
      <c r="M35" s="422">
        <v>38</v>
      </c>
      <c r="N35" s="403">
        <v>2073.5</v>
      </c>
      <c r="O35" s="422">
        <v>3</v>
      </c>
      <c r="P35" s="403">
        <v>14</v>
      </c>
      <c r="Q35" s="422">
        <v>0</v>
      </c>
      <c r="R35" s="403"/>
      <c r="S35" s="302"/>
      <c r="T35" s="302"/>
      <c r="U35" s="407" t="s">
        <v>70</v>
      </c>
      <c r="V35" s="422">
        <v>4</v>
      </c>
      <c r="W35" s="403">
        <v>758.5</v>
      </c>
      <c r="X35" s="422">
        <v>4</v>
      </c>
      <c r="Y35" s="403">
        <v>1.2</v>
      </c>
      <c r="Z35" s="422">
        <v>7</v>
      </c>
      <c r="AA35" s="423">
        <v>39</v>
      </c>
      <c r="AB35" s="422">
        <v>8</v>
      </c>
      <c r="AC35" s="403">
        <v>10.6</v>
      </c>
      <c r="AD35" s="422">
        <v>0</v>
      </c>
      <c r="AE35" s="403">
        <v>0</v>
      </c>
      <c r="AF35" s="422">
        <v>1</v>
      </c>
      <c r="AG35" s="403">
        <v>1.2</v>
      </c>
      <c r="AH35" s="422">
        <v>20</v>
      </c>
      <c r="AI35" s="403">
        <v>243.71999999999997</v>
      </c>
      <c r="AJ35" s="431">
        <v>105</v>
      </c>
      <c r="AK35" s="432">
        <v>5359.39</v>
      </c>
      <c r="AL35" s="302"/>
    </row>
    <row r="36" spans="1:38" ht="15" thickBot="1">
      <c r="A36" s="302"/>
      <c r="B36" s="406" t="s">
        <v>27</v>
      </c>
      <c r="C36" s="416">
        <v>0</v>
      </c>
      <c r="D36" s="424">
        <v>0</v>
      </c>
      <c r="E36" s="418">
        <v>0</v>
      </c>
      <c r="F36" s="402">
        <v>0</v>
      </c>
      <c r="G36" s="418">
        <v>0</v>
      </c>
      <c r="H36" s="419"/>
      <c r="I36" s="418"/>
      <c r="J36" s="402"/>
      <c r="K36" s="418">
        <v>0</v>
      </c>
      <c r="L36" s="402"/>
      <c r="M36" s="418">
        <v>18</v>
      </c>
      <c r="N36" s="402">
        <v>71.41</v>
      </c>
      <c r="O36" s="418">
        <v>0</v>
      </c>
      <c r="P36" s="402"/>
      <c r="Q36" s="418">
        <v>0</v>
      </c>
      <c r="R36" s="402"/>
      <c r="S36" s="302"/>
      <c r="T36" s="302"/>
      <c r="U36" s="406" t="s">
        <v>27</v>
      </c>
      <c r="V36" s="418">
        <v>0</v>
      </c>
      <c r="W36" s="402"/>
      <c r="X36" s="418">
        <v>0</v>
      </c>
      <c r="Y36" s="402"/>
      <c r="Z36" s="418">
        <v>0</v>
      </c>
      <c r="AA36" s="419"/>
      <c r="AB36" s="418"/>
      <c r="AC36" s="402"/>
      <c r="AD36" s="418">
        <v>0</v>
      </c>
      <c r="AE36" s="402">
        <v>0</v>
      </c>
      <c r="AF36" s="418">
        <v>0</v>
      </c>
      <c r="AG36" s="402"/>
      <c r="AH36" s="418">
        <v>10</v>
      </c>
      <c r="AI36" s="402">
        <v>27.69</v>
      </c>
      <c r="AJ36" s="429">
        <v>28</v>
      </c>
      <c r="AK36" s="430">
        <v>99.1</v>
      </c>
      <c r="AL36" s="302"/>
    </row>
    <row r="37" spans="1:38" ht="15" thickBot="1">
      <c r="A37" s="302"/>
      <c r="B37" s="407" t="s">
        <v>28</v>
      </c>
      <c r="C37" s="420">
        <v>2</v>
      </c>
      <c r="D37" s="421">
        <v>122</v>
      </c>
      <c r="E37" s="422">
        <v>0</v>
      </c>
      <c r="F37" s="403">
        <v>0</v>
      </c>
      <c r="G37" s="422">
        <v>1</v>
      </c>
      <c r="H37" s="423">
        <v>49</v>
      </c>
      <c r="I37" s="422">
        <v>18</v>
      </c>
      <c r="J37" s="403">
        <v>275</v>
      </c>
      <c r="K37" s="422">
        <v>3</v>
      </c>
      <c r="L37" s="403">
        <v>48</v>
      </c>
      <c r="M37" s="422">
        <v>7</v>
      </c>
      <c r="N37" s="403">
        <v>415.6</v>
      </c>
      <c r="O37" s="422">
        <v>0</v>
      </c>
      <c r="P37" s="403"/>
      <c r="Q37" s="422">
        <v>0</v>
      </c>
      <c r="R37" s="403"/>
      <c r="S37" s="302"/>
      <c r="T37" s="302"/>
      <c r="U37" s="407" t="s">
        <v>28</v>
      </c>
      <c r="V37" s="422">
        <v>6</v>
      </c>
      <c r="W37" s="403">
        <v>24.25</v>
      </c>
      <c r="X37" s="422">
        <v>20</v>
      </c>
      <c r="Y37" s="403">
        <v>32.200000000000003</v>
      </c>
      <c r="Z37" s="422">
        <v>1</v>
      </c>
      <c r="AA37" s="423">
        <v>9</v>
      </c>
      <c r="AB37" s="422">
        <v>0</v>
      </c>
      <c r="AC37" s="403"/>
      <c r="AD37" s="422">
        <v>0</v>
      </c>
      <c r="AE37" s="403">
        <v>0</v>
      </c>
      <c r="AF37" s="422">
        <v>0</v>
      </c>
      <c r="AG37" s="403"/>
      <c r="AH37" s="422">
        <v>10</v>
      </c>
      <c r="AI37" s="403">
        <v>29.28</v>
      </c>
      <c r="AJ37" s="431">
        <v>68</v>
      </c>
      <c r="AK37" s="432">
        <v>1004.33</v>
      </c>
      <c r="AL37" s="302"/>
    </row>
    <row r="38" spans="1:38" ht="15" thickBot="1">
      <c r="A38" s="302"/>
      <c r="B38" s="433" t="s">
        <v>240</v>
      </c>
      <c r="C38" s="434">
        <v>10</v>
      </c>
      <c r="D38" s="435">
        <v>358</v>
      </c>
      <c r="E38" s="434">
        <v>14</v>
      </c>
      <c r="F38" s="436">
        <v>5043.08</v>
      </c>
      <c r="G38" s="434">
        <v>38</v>
      </c>
      <c r="H38" s="436">
        <v>5676.9400000000005</v>
      </c>
      <c r="I38" s="434">
        <v>729</v>
      </c>
      <c r="J38" s="436">
        <v>13923.27</v>
      </c>
      <c r="K38" s="434">
        <v>35</v>
      </c>
      <c r="L38" s="436">
        <v>7573.83</v>
      </c>
      <c r="M38" s="434">
        <v>667</v>
      </c>
      <c r="N38" s="436">
        <v>53423.590000000011</v>
      </c>
      <c r="O38" s="434">
        <v>20</v>
      </c>
      <c r="P38" s="436">
        <v>1598.36</v>
      </c>
      <c r="Q38" s="434">
        <v>13</v>
      </c>
      <c r="R38" s="436">
        <v>4915</v>
      </c>
      <c r="S38" s="302"/>
      <c r="T38" s="302"/>
      <c r="U38" s="437" t="s">
        <v>240</v>
      </c>
      <c r="V38" s="434">
        <v>185</v>
      </c>
      <c r="W38" s="436">
        <v>1282.99</v>
      </c>
      <c r="X38" s="434">
        <v>69</v>
      </c>
      <c r="Y38" s="436">
        <v>130.07</v>
      </c>
      <c r="Z38" s="434">
        <v>52</v>
      </c>
      <c r="AA38" s="436">
        <v>350.84000000000003</v>
      </c>
      <c r="AB38" s="434">
        <v>96</v>
      </c>
      <c r="AC38" s="436">
        <v>117.53999999999998</v>
      </c>
      <c r="AD38" s="434">
        <v>69</v>
      </c>
      <c r="AE38" s="436">
        <v>513.06000000000006</v>
      </c>
      <c r="AF38" s="434">
        <v>17</v>
      </c>
      <c r="AG38" s="436">
        <v>1445.8</v>
      </c>
      <c r="AH38" s="434">
        <v>275</v>
      </c>
      <c r="AI38" s="436">
        <v>1287.8499999999999</v>
      </c>
      <c r="AJ38" s="434">
        <v>2289</v>
      </c>
      <c r="AK38" s="436">
        <v>97640.22</v>
      </c>
      <c r="AL38" s="302"/>
    </row>
    <row r="39" spans="1:38">
      <c r="A39" s="302"/>
      <c r="B39" s="438" t="s">
        <v>308</v>
      </c>
      <c r="C39" s="438"/>
      <c r="D39" s="438"/>
      <c r="E39" s="438"/>
      <c r="F39" s="438"/>
      <c r="G39" s="438"/>
      <c r="H39" s="438"/>
      <c r="I39" s="438"/>
      <c r="J39" s="438"/>
      <c r="K39" s="438"/>
      <c r="L39" s="438"/>
      <c r="M39" s="438"/>
      <c r="N39" s="438"/>
      <c r="O39" s="438"/>
      <c r="P39" s="438"/>
      <c r="Q39" s="438"/>
      <c r="R39" s="438"/>
      <c r="S39" s="302"/>
      <c r="T39" s="302"/>
      <c r="U39" s="438" t="s">
        <v>308</v>
      </c>
      <c r="V39" s="302"/>
      <c r="W39" s="302"/>
      <c r="X39" s="302"/>
      <c r="Y39" s="302"/>
      <c r="Z39" s="302"/>
      <c r="AA39" s="302"/>
      <c r="AB39" s="302"/>
      <c r="AC39" s="302"/>
      <c r="AD39" s="302"/>
      <c r="AE39" s="302"/>
      <c r="AF39" s="302"/>
      <c r="AG39" s="302"/>
      <c r="AH39" s="302"/>
      <c r="AI39" s="302"/>
      <c r="AJ39" s="302"/>
      <c r="AK39" s="302"/>
      <c r="AL39" s="302"/>
    </row>
    <row r="40" spans="1:38">
      <c r="A40" s="302"/>
      <c r="B40" s="302"/>
      <c r="C40" s="302"/>
      <c r="D40" s="302"/>
      <c r="E40" s="302"/>
      <c r="F40" s="302"/>
      <c r="G40" s="302"/>
      <c r="H40" s="302"/>
      <c r="I40" s="302"/>
      <c r="J40" s="302"/>
      <c r="K40" s="302"/>
      <c r="L40" s="302"/>
      <c r="M40" s="302"/>
      <c r="N40" s="302"/>
      <c r="O40" s="302"/>
      <c r="P40" s="302"/>
      <c r="Q40" s="302"/>
      <c r="R40" s="302"/>
      <c r="S40" s="302"/>
      <c r="T40" s="302"/>
      <c r="U40" s="302"/>
      <c r="V40" s="302"/>
      <c r="W40" s="302"/>
      <c r="X40" s="302"/>
      <c r="Y40" s="302"/>
      <c r="Z40" s="302"/>
      <c r="AA40" s="302"/>
      <c r="AB40" s="302"/>
      <c r="AC40" s="302"/>
      <c r="AD40" s="302"/>
      <c r="AE40" s="302"/>
      <c r="AF40" s="302"/>
      <c r="AG40" s="302"/>
      <c r="AH40" s="302"/>
      <c r="AI40" s="302"/>
      <c r="AJ40" s="302"/>
      <c r="AK40" s="302"/>
      <c r="AL40" s="302"/>
    </row>
  </sheetData>
  <mergeCells count="20">
    <mergeCell ref="AH4:AI4"/>
    <mergeCell ref="AJ4:AK4"/>
    <mergeCell ref="Q4:R4"/>
    <mergeCell ref="U4:U5"/>
    <mergeCell ref="V4:W4"/>
    <mergeCell ref="X4:Y4"/>
    <mergeCell ref="Z4:AA4"/>
    <mergeCell ref="AB4:AC4"/>
    <mergeCell ref="B2:R3"/>
    <mergeCell ref="U2:AK3"/>
    <mergeCell ref="B4:B5"/>
    <mergeCell ref="C4:D4"/>
    <mergeCell ref="E4:F4"/>
    <mergeCell ref="G4:H4"/>
    <mergeCell ref="I4:J4"/>
    <mergeCell ref="K4:L4"/>
    <mergeCell ref="M4:N4"/>
    <mergeCell ref="O4:P4"/>
    <mergeCell ref="AD4:AE4"/>
    <mergeCell ref="AF4:AG4"/>
  </mergeCells>
  <conditionalFormatting sqref="C6:R37">
    <cfRule type="cellIs" dxfId="9" priority="1" operator="equal">
      <formula>0</formula>
    </cfRule>
  </conditionalFormatting>
  <pageMargins left="0.7" right="0.7" top="0.75" bottom="0.75" header="0.3" footer="0.3"/>
  <pageSetup orientation="portrait" horizontalDpi="1200" verticalDpi="1200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9">
    <tabColor rgb="FF663300"/>
  </sheetPr>
  <dimension ref="A1:G17"/>
  <sheetViews>
    <sheetView workbookViewId="0"/>
  </sheetViews>
  <sheetFormatPr baseColWidth="10" defaultRowHeight="12.75"/>
  <cols>
    <col min="1" max="1" width="6.85546875" customWidth="1"/>
    <col min="2" max="7" width="19.85546875" customWidth="1"/>
  </cols>
  <sheetData>
    <row r="1" spans="2:7" ht="13.5" thickBot="1"/>
    <row r="2" spans="2:7" ht="34.5" customHeight="1" thickTop="1">
      <c r="B2" s="1393" t="s">
        <v>511</v>
      </c>
      <c r="C2" s="1394"/>
      <c r="D2" s="1394"/>
      <c r="E2" s="1394"/>
      <c r="F2" s="1394"/>
      <c r="G2" s="1395"/>
    </row>
    <row r="3" spans="2:7" ht="24.75" customHeight="1">
      <c r="B3" s="953"/>
      <c r="C3" s="221"/>
      <c r="D3" s="221"/>
      <c r="E3" s="221"/>
      <c r="F3" s="221"/>
      <c r="G3" s="954"/>
    </row>
    <row r="4" spans="2:7" ht="24.75" customHeight="1">
      <c r="B4" s="953"/>
      <c r="C4" s="221"/>
      <c r="D4" s="221"/>
      <c r="E4" s="221"/>
      <c r="F4" s="221"/>
      <c r="G4" s="954"/>
    </row>
    <row r="5" spans="2:7" ht="24.75" customHeight="1">
      <c r="B5" s="953"/>
      <c r="C5" s="221"/>
      <c r="D5" s="221"/>
      <c r="E5" s="221"/>
      <c r="F5" s="221"/>
      <c r="G5" s="954"/>
    </row>
    <row r="6" spans="2:7" ht="24.75" customHeight="1">
      <c r="B6" s="953"/>
      <c r="C6" s="221"/>
      <c r="D6" s="221"/>
      <c r="E6" s="221"/>
      <c r="F6" s="221"/>
      <c r="G6" s="954"/>
    </row>
    <row r="7" spans="2:7" ht="24.75" customHeight="1">
      <c r="B7" s="953"/>
      <c r="C7" s="221"/>
      <c r="D7" s="221"/>
      <c r="E7" s="221"/>
      <c r="F7" s="221"/>
      <c r="G7" s="954"/>
    </row>
    <row r="8" spans="2:7" ht="24.75" customHeight="1">
      <c r="B8" s="953"/>
      <c r="C8" s="221"/>
      <c r="D8" s="221"/>
      <c r="E8" s="221"/>
      <c r="F8" s="221"/>
      <c r="G8" s="954"/>
    </row>
    <row r="9" spans="2:7" ht="24.75" customHeight="1">
      <c r="B9" s="953"/>
      <c r="C9" s="221"/>
      <c r="D9" s="221"/>
      <c r="E9" s="221"/>
      <c r="F9" s="221"/>
      <c r="G9" s="954"/>
    </row>
    <row r="10" spans="2:7" ht="24.75" customHeight="1">
      <c r="B10" s="953"/>
      <c r="C10" s="221"/>
      <c r="D10" s="221"/>
      <c r="E10" s="221"/>
      <c r="F10" s="221"/>
      <c r="G10" s="954"/>
    </row>
    <row r="11" spans="2:7" ht="24.75" customHeight="1">
      <c r="B11" s="953"/>
      <c r="C11" s="221"/>
      <c r="D11" s="221"/>
      <c r="E11" s="221"/>
      <c r="F11" s="221"/>
      <c r="G11" s="954"/>
    </row>
    <row r="12" spans="2:7" ht="24.75" customHeight="1">
      <c r="B12" s="953"/>
      <c r="C12" s="221"/>
      <c r="D12" s="221"/>
      <c r="E12" s="221"/>
      <c r="F12" s="221"/>
      <c r="G12" s="954"/>
    </row>
    <row r="13" spans="2:7" ht="24.75" customHeight="1">
      <c r="B13" s="953"/>
      <c r="C13" s="221"/>
      <c r="D13" s="221"/>
      <c r="E13" s="221"/>
      <c r="F13" s="221"/>
      <c r="G13" s="954"/>
    </row>
    <row r="14" spans="2:7" ht="24.75" customHeight="1">
      <c r="B14" s="953"/>
      <c r="C14" s="221"/>
      <c r="D14" s="221"/>
      <c r="E14" s="221"/>
      <c r="F14" s="221"/>
      <c r="G14" s="954"/>
    </row>
    <row r="15" spans="2:7" ht="24.75" customHeight="1">
      <c r="B15" s="953"/>
      <c r="C15" s="221"/>
      <c r="D15" s="221"/>
      <c r="E15" s="221"/>
      <c r="F15" s="221"/>
      <c r="G15" s="954"/>
    </row>
    <row r="16" spans="2:7" ht="24.75" customHeight="1" thickBot="1">
      <c r="B16" s="955"/>
      <c r="C16" s="956"/>
      <c r="D16" s="956"/>
      <c r="E16" s="956"/>
      <c r="F16" s="956"/>
      <c r="G16" s="957"/>
    </row>
    <row r="17" spans="1:7" ht="13.5" customHeight="1" thickTop="1">
      <c r="A17" s="933"/>
      <c r="B17" s="933" t="s">
        <v>361</v>
      </c>
      <c r="C17" s="933"/>
      <c r="D17" s="933"/>
      <c r="E17" s="933"/>
      <c r="F17" s="933"/>
      <c r="G17" s="933"/>
    </row>
  </sheetData>
  <sheetProtection password="CF4C" sheet="1" objects="1" scenarios="1"/>
  <mergeCells count="1">
    <mergeCell ref="B2:G2"/>
  </mergeCells>
  <pageMargins left="0.7" right="0.7" top="0.75" bottom="0.75" header="0.3" footer="0.3"/>
  <pageSetup orientation="portrait" horizontalDpi="1200" verticalDpi="1200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 enableFormatConditionsCalculation="0">
    <tabColor rgb="FF663300"/>
    <pageSetUpPr fitToPage="1"/>
  </sheetPr>
  <dimension ref="A1:W46"/>
  <sheetViews>
    <sheetView showZeros="0" zoomScale="80" zoomScaleNormal="80" workbookViewId="0"/>
  </sheetViews>
  <sheetFormatPr baseColWidth="10" defaultRowHeight="12.75"/>
  <cols>
    <col min="1" max="1" width="2.7109375" style="4" customWidth="1"/>
    <col min="2" max="2" width="26.7109375" style="4" customWidth="1"/>
    <col min="3" max="3" width="9.7109375" style="4" customWidth="1"/>
    <col min="4" max="4" width="8.7109375" style="4" customWidth="1"/>
    <col min="5" max="5" width="10.7109375" style="4" customWidth="1"/>
    <col min="6" max="7" width="11.7109375" style="4" bestFit="1" customWidth="1"/>
    <col min="8" max="8" width="7" style="4" bestFit="1" customWidth="1"/>
    <col min="9" max="9" width="11.7109375" style="4" bestFit="1" customWidth="1"/>
    <col min="10" max="10" width="8.7109375" style="4" customWidth="1"/>
    <col min="11" max="11" width="11.7109375" style="4" bestFit="1" customWidth="1"/>
    <col min="12" max="12" width="8.7109375" style="4" customWidth="1"/>
    <col min="13" max="13" width="10.5703125" style="4" bestFit="1" customWidth="1"/>
    <col min="14" max="14" width="8.7109375" style="4" customWidth="1"/>
    <col min="15" max="15" width="10.5703125" style="4" bestFit="1" customWidth="1"/>
    <col min="16" max="16" width="2.7109375" style="4" customWidth="1"/>
    <col min="17" max="17" width="11.42578125" style="4"/>
    <col min="18" max="18" width="7.5703125" style="4" bestFit="1" customWidth="1"/>
    <col min="19" max="19" width="11.85546875" style="4" bestFit="1" customWidth="1"/>
    <col min="20" max="20" width="7.5703125" style="4" bestFit="1" customWidth="1"/>
    <col min="21" max="21" width="12" style="4" bestFit="1" customWidth="1"/>
    <col min="22" max="22" width="1.7109375" style="4" customWidth="1"/>
    <col min="23" max="23" width="11.5703125" style="4" bestFit="1" customWidth="1"/>
    <col min="24" max="16384" width="11.42578125" style="4"/>
  </cols>
  <sheetData>
    <row r="1" spans="1:23" s="6" customFormat="1" ht="18" thickBot="1">
      <c r="A1" s="612"/>
      <c r="B1" s="298"/>
      <c r="C1" s="299"/>
      <c r="D1" s="299"/>
      <c r="E1" s="299"/>
      <c r="F1" s="299"/>
      <c r="G1" s="299"/>
      <c r="H1" s="299"/>
      <c r="I1" s="299"/>
      <c r="J1" s="299"/>
      <c r="K1" s="299"/>
      <c r="L1" s="299"/>
      <c r="M1" s="299"/>
      <c r="N1" s="299"/>
      <c r="O1" s="299"/>
      <c r="P1" s="300"/>
      <c r="R1" s="49"/>
      <c r="S1" s="49"/>
      <c r="T1" s="49"/>
      <c r="U1" s="49"/>
    </row>
    <row r="2" spans="1:23" s="20" customFormat="1" ht="33" customHeight="1" thickBot="1">
      <c r="A2" s="439"/>
      <c r="B2" s="1341" t="s">
        <v>458</v>
      </c>
      <c r="C2" s="1342"/>
      <c r="D2" s="1342"/>
      <c r="E2" s="1342"/>
      <c r="F2" s="1342"/>
      <c r="G2" s="1342"/>
      <c r="H2" s="1342"/>
      <c r="I2" s="1342"/>
      <c r="J2" s="1342"/>
      <c r="K2" s="1342"/>
      <c r="L2" s="1342"/>
      <c r="M2" s="1342"/>
      <c r="N2" s="1342"/>
      <c r="O2" s="1350"/>
      <c r="P2" s="439"/>
      <c r="R2" s="275"/>
      <c r="S2" s="275"/>
      <c r="T2" s="275"/>
      <c r="U2" s="275"/>
      <c r="V2" s="275"/>
      <c r="W2" s="275"/>
    </row>
    <row r="3" spans="1:23" ht="18" customHeight="1" thickBot="1">
      <c r="A3" s="302"/>
      <c r="B3" s="1351" t="s">
        <v>72</v>
      </c>
      <c r="C3" s="1352" t="s">
        <v>233</v>
      </c>
      <c r="D3" s="1353"/>
      <c r="E3" s="1354"/>
      <c r="F3" s="1352" t="s">
        <v>127</v>
      </c>
      <c r="G3" s="1354"/>
      <c r="H3" s="1352" t="s">
        <v>128</v>
      </c>
      <c r="I3" s="1353"/>
      <c r="J3" s="1353"/>
      <c r="K3" s="1353"/>
      <c r="L3" s="1353"/>
      <c r="M3" s="1353"/>
      <c r="N3" s="1353"/>
      <c r="O3" s="1354"/>
      <c r="P3" s="302"/>
      <c r="R3" s="275"/>
      <c r="S3" s="275"/>
      <c r="T3" s="275"/>
      <c r="U3" s="275"/>
      <c r="V3" s="275"/>
      <c r="W3" s="275"/>
    </row>
    <row r="4" spans="1:23" ht="18" customHeight="1" thickBot="1">
      <c r="A4" s="302"/>
      <c r="B4" s="1351"/>
      <c r="C4" s="1351" t="s">
        <v>106</v>
      </c>
      <c r="D4" s="1351" t="s">
        <v>129</v>
      </c>
      <c r="E4" s="1351" t="s">
        <v>97</v>
      </c>
      <c r="F4" s="1351" t="s">
        <v>318</v>
      </c>
      <c r="G4" s="1351" t="s">
        <v>319</v>
      </c>
      <c r="H4" s="1352" t="s">
        <v>121</v>
      </c>
      <c r="I4" s="1354"/>
      <c r="J4" s="1352" t="s">
        <v>130</v>
      </c>
      <c r="K4" s="1354"/>
      <c r="L4" s="1352" t="s">
        <v>131</v>
      </c>
      <c r="M4" s="1354"/>
      <c r="N4" s="1352" t="s">
        <v>132</v>
      </c>
      <c r="O4" s="1354"/>
      <c r="P4" s="302"/>
      <c r="R4" s="275"/>
      <c r="S4" s="275"/>
      <c r="T4" s="275"/>
      <c r="U4" s="275"/>
      <c r="V4" s="275"/>
      <c r="W4" s="275"/>
    </row>
    <row r="5" spans="1:23" ht="27.75" customHeight="1" thickBot="1">
      <c r="A5" s="302"/>
      <c r="B5" s="1351"/>
      <c r="C5" s="1351"/>
      <c r="D5" s="1351"/>
      <c r="E5" s="1351"/>
      <c r="F5" s="1351"/>
      <c r="G5" s="1351"/>
      <c r="H5" s="481" t="s">
        <v>157</v>
      </c>
      <c r="I5" s="481" t="s">
        <v>49</v>
      </c>
      <c r="J5" s="481" t="s">
        <v>157</v>
      </c>
      <c r="K5" s="481" t="s">
        <v>49</v>
      </c>
      <c r="L5" s="481" t="s">
        <v>157</v>
      </c>
      <c r="M5" s="481" t="s">
        <v>49</v>
      </c>
      <c r="N5" s="481" t="s">
        <v>157</v>
      </c>
      <c r="O5" s="481" t="s">
        <v>49</v>
      </c>
      <c r="P5" s="302"/>
      <c r="R5" s="275"/>
      <c r="S5" s="275"/>
      <c r="T5" s="275"/>
      <c r="U5" s="275"/>
      <c r="V5" s="275"/>
      <c r="W5" s="275"/>
    </row>
    <row r="6" spans="1:23" ht="18" customHeight="1" thickBot="1">
      <c r="A6" s="302"/>
      <c r="B6" s="469" t="s">
        <v>2</v>
      </c>
      <c r="C6" s="979">
        <v>51</v>
      </c>
      <c r="D6" s="979">
        <v>5</v>
      </c>
      <c r="E6" s="979">
        <v>46</v>
      </c>
      <c r="F6" s="979">
        <v>287.08</v>
      </c>
      <c r="G6" s="979">
        <v>143.07000000000002</v>
      </c>
      <c r="H6" s="979">
        <v>11</v>
      </c>
      <c r="I6" s="979">
        <v>10.039999999999999</v>
      </c>
      <c r="J6" s="979">
        <v>30</v>
      </c>
      <c r="K6" s="979">
        <v>97.04</v>
      </c>
      <c r="L6" s="979">
        <v>5</v>
      </c>
      <c r="M6" s="979">
        <v>35.99</v>
      </c>
      <c r="N6" s="979"/>
      <c r="O6" s="979"/>
      <c r="P6" s="302"/>
      <c r="R6" s="275"/>
      <c r="S6" s="275"/>
      <c r="T6" s="275"/>
      <c r="U6" s="275"/>
      <c r="V6" s="275"/>
      <c r="W6" s="275"/>
    </row>
    <row r="7" spans="1:23" ht="18" customHeight="1" thickBot="1">
      <c r="A7" s="302"/>
      <c r="B7" s="470" t="s">
        <v>3</v>
      </c>
      <c r="C7" s="980">
        <v>52</v>
      </c>
      <c r="D7" s="980"/>
      <c r="E7" s="980">
        <v>52</v>
      </c>
      <c r="F7" s="980">
        <v>564.23</v>
      </c>
      <c r="G7" s="980">
        <v>564.23</v>
      </c>
      <c r="H7" s="980">
        <v>25</v>
      </c>
      <c r="I7" s="980">
        <v>300.2</v>
      </c>
      <c r="J7" s="980">
        <v>27</v>
      </c>
      <c r="K7" s="980">
        <v>264.02999999999997</v>
      </c>
      <c r="L7" s="980"/>
      <c r="M7" s="980"/>
      <c r="N7" s="980"/>
      <c r="O7" s="980"/>
      <c r="P7" s="302"/>
      <c r="R7" s="275"/>
      <c r="S7" s="275"/>
      <c r="T7" s="275"/>
      <c r="U7" s="275"/>
      <c r="V7" s="275"/>
      <c r="W7" s="275"/>
    </row>
    <row r="8" spans="1:23" ht="18" customHeight="1" thickBot="1">
      <c r="A8" s="302"/>
      <c r="B8" s="469" t="s">
        <v>4</v>
      </c>
      <c r="C8" s="979">
        <v>25</v>
      </c>
      <c r="D8" s="979">
        <v>1</v>
      </c>
      <c r="E8" s="979">
        <v>24</v>
      </c>
      <c r="F8" s="979">
        <v>4946.78</v>
      </c>
      <c r="G8" s="979">
        <v>4946.78</v>
      </c>
      <c r="H8" s="979">
        <v>13</v>
      </c>
      <c r="I8" s="979">
        <v>4621.16</v>
      </c>
      <c r="J8" s="979">
        <v>10</v>
      </c>
      <c r="K8" s="979">
        <v>321.42</v>
      </c>
      <c r="L8" s="979"/>
      <c r="M8" s="979"/>
      <c r="N8" s="979">
        <v>1</v>
      </c>
      <c r="O8" s="979">
        <v>4.2</v>
      </c>
      <c r="P8" s="302"/>
      <c r="R8" s="275"/>
      <c r="S8" s="275"/>
      <c r="T8" s="275"/>
      <c r="U8" s="275"/>
      <c r="V8" s="275"/>
      <c r="W8" s="275"/>
    </row>
    <row r="9" spans="1:23" ht="18" customHeight="1" thickBot="1">
      <c r="A9" s="302"/>
      <c r="B9" s="470" t="s">
        <v>5</v>
      </c>
      <c r="C9" s="980">
        <v>128</v>
      </c>
      <c r="D9" s="980">
        <v>1</v>
      </c>
      <c r="E9" s="980">
        <v>127</v>
      </c>
      <c r="F9" s="980">
        <v>216.11</v>
      </c>
      <c r="G9" s="980">
        <v>190.73</v>
      </c>
      <c r="H9" s="980">
        <v>37</v>
      </c>
      <c r="I9" s="980">
        <v>65.2</v>
      </c>
      <c r="J9" s="980">
        <v>89</v>
      </c>
      <c r="K9" s="980">
        <v>125.32</v>
      </c>
      <c r="L9" s="980">
        <v>1</v>
      </c>
      <c r="M9" s="982">
        <v>0.21</v>
      </c>
      <c r="N9" s="980"/>
      <c r="O9" s="980"/>
      <c r="P9" s="302"/>
      <c r="R9" s="275"/>
      <c r="S9" s="275"/>
      <c r="T9" s="275"/>
      <c r="U9" s="275"/>
      <c r="V9" s="275"/>
      <c r="W9" s="275"/>
    </row>
    <row r="10" spans="1:23" ht="18" customHeight="1" thickBot="1">
      <c r="A10" s="302"/>
      <c r="B10" s="469" t="s">
        <v>7</v>
      </c>
      <c r="C10" s="979">
        <v>78</v>
      </c>
      <c r="D10" s="979">
        <v>6</v>
      </c>
      <c r="E10" s="979">
        <v>72</v>
      </c>
      <c r="F10" s="979">
        <v>6895.32</v>
      </c>
      <c r="G10" s="979">
        <v>6406.74</v>
      </c>
      <c r="H10" s="979">
        <v>14</v>
      </c>
      <c r="I10" s="979">
        <v>1159.82</v>
      </c>
      <c r="J10" s="979">
        <v>57</v>
      </c>
      <c r="K10" s="979">
        <v>5245.36</v>
      </c>
      <c r="L10" s="979">
        <v>1</v>
      </c>
      <c r="M10" s="979">
        <v>1.56</v>
      </c>
      <c r="N10" s="979"/>
      <c r="O10" s="979"/>
      <c r="P10" s="302"/>
      <c r="R10" s="275"/>
      <c r="S10" s="275"/>
      <c r="T10" s="275"/>
      <c r="U10" s="275"/>
      <c r="V10" s="275"/>
      <c r="W10" s="275"/>
    </row>
    <row r="11" spans="1:23" ht="18" customHeight="1" thickBot="1">
      <c r="A11" s="302"/>
      <c r="B11" s="470" t="s">
        <v>8</v>
      </c>
      <c r="C11" s="980">
        <v>16</v>
      </c>
      <c r="D11" s="980">
        <v>1</v>
      </c>
      <c r="E11" s="980">
        <v>15</v>
      </c>
      <c r="F11" s="980">
        <v>654.99</v>
      </c>
      <c r="G11" s="980">
        <v>282.77999999999997</v>
      </c>
      <c r="H11" s="980">
        <v>6</v>
      </c>
      <c r="I11" s="980">
        <v>41</v>
      </c>
      <c r="J11" s="980">
        <v>9</v>
      </c>
      <c r="K11" s="980">
        <v>241.78</v>
      </c>
      <c r="L11" s="980"/>
      <c r="M11" s="980"/>
      <c r="N11" s="980"/>
      <c r="O11" s="980"/>
      <c r="P11" s="302"/>
      <c r="R11" s="275"/>
      <c r="S11" s="275"/>
      <c r="T11" s="275"/>
      <c r="U11" s="275"/>
      <c r="V11" s="275"/>
      <c r="W11" s="275"/>
    </row>
    <row r="12" spans="1:23" ht="18" customHeight="1" thickBot="1">
      <c r="A12" s="302"/>
      <c r="B12" s="469" t="s">
        <v>67</v>
      </c>
      <c r="C12" s="979">
        <v>61</v>
      </c>
      <c r="D12" s="979"/>
      <c r="E12" s="979">
        <v>61</v>
      </c>
      <c r="F12" s="979">
        <v>770.99</v>
      </c>
      <c r="G12" s="979">
        <v>527.55000000000007</v>
      </c>
      <c r="H12" s="979">
        <v>24</v>
      </c>
      <c r="I12" s="979">
        <v>68.319999999999993</v>
      </c>
      <c r="J12" s="979">
        <v>35</v>
      </c>
      <c r="K12" s="979">
        <v>451.39</v>
      </c>
      <c r="L12" s="979">
        <v>2</v>
      </c>
      <c r="M12" s="979">
        <v>7.84</v>
      </c>
      <c r="N12" s="979"/>
      <c r="O12" s="979"/>
      <c r="P12" s="302"/>
      <c r="R12" s="275"/>
      <c r="S12" s="275"/>
      <c r="T12" s="275"/>
      <c r="U12" s="275"/>
      <c r="V12" s="275"/>
      <c r="W12" s="275"/>
    </row>
    <row r="13" spans="1:23" ht="18" customHeight="1" thickBot="1">
      <c r="A13" s="302"/>
      <c r="B13" s="470" t="s">
        <v>6</v>
      </c>
      <c r="C13" s="980">
        <v>8</v>
      </c>
      <c r="D13" s="980"/>
      <c r="E13" s="980">
        <v>8</v>
      </c>
      <c r="F13" s="980">
        <v>435</v>
      </c>
      <c r="G13" s="980">
        <v>310.5</v>
      </c>
      <c r="H13" s="980">
        <v>3</v>
      </c>
      <c r="I13" s="980">
        <v>215</v>
      </c>
      <c r="J13" s="980">
        <v>5</v>
      </c>
      <c r="K13" s="980">
        <v>95.5</v>
      </c>
      <c r="L13" s="980"/>
      <c r="M13" s="980"/>
      <c r="N13" s="980"/>
      <c r="O13" s="980"/>
      <c r="P13" s="302"/>
      <c r="R13" s="275"/>
      <c r="S13" s="275"/>
      <c r="T13" s="275"/>
      <c r="U13" s="275"/>
      <c r="V13" s="275"/>
      <c r="W13" s="275"/>
    </row>
    <row r="14" spans="1:23" ht="18" customHeight="1" thickBot="1">
      <c r="A14" s="302"/>
      <c r="B14" s="469" t="s">
        <v>9</v>
      </c>
      <c r="C14" s="979">
        <v>5</v>
      </c>
      <c r="D14" s="979"/>
      <c r="E14" s="979">
        <v>5</v>
      </c>
      <c r="F14" s="979">
        <v>3.05</v>
      </c>
      <c r="G14" s="979">
        <v>1.03</v>
      </c>
      <c r="H14" s="979">
        <v>2</v>
      </c>
      <c r="I14" s="981">
        <v>0.15</v>
      </c>
      <c r="J14" s="979">
        <v>3</v>
      </c>
      <c r="K14" s="979">
        <v>0.88</v>
      </c>
      <c r="L14" s="979"/>
      <c r="M14" s="979"/>
      <c r="N14" s="979"/>
      <c r="O14" s="979"/>
      <c r="P14" s="302"/>
      <c r="R14" s="275"/>
      <c r="S14" s="275"/>
      <c r="T14" s="275"/>
      <c r="U14" s="275"/>
      <c r="V14" s="275"/>
      <c r="W14" s="275"/>
    </row>
    <row r="15" spans="1:23" ht="18" customHeight="1" thickBot="1">
      <c r="A15" s="302"/>
      <c r="B15" s="470" t="s">
        <v>10</v>
      </c>
      <c r="C15" s="980">
        <v>42</v>
      </c>
      <c r="D15" s="980"/>
      <c r="E15" s="980">
        <v>42</v>
      </c>
      <c r="F15" s="980">
        <v>848.26</v>
      </c>
      <c r="G15" s="980">
        <v>515.32000000000005</v>
      </c>
      <c r="H15" s="980">
        <v>7</v>
      </c>
      <c r="I15" s="980">
        <v>121.69</v>
      </c>
      <c r="J15" s="980">
        <v>32</v>
      </c>
      <c r="K15" s="980">
        <v>386.97</v>
      </c>
      <c r="L15" s="980">
        <v>3</v>
      </c>
      <c r="M15" s="980">
        <v>6.66</v>
      </c>
      <c r="N15" s="980"/>
      <c r="O15" s="980"/>
      <c r="P15" s="302"/>
      <c r="R15" s="275"/>
      <c r="S15" s="275"/>
      <c r="T15" s="275"/>
      <c r="U15" s="275"/>
      <c r="V15" s="275"/>
      <c r="W15" s="275"/>
    </row>
    <row r="16" spans="1:23" ht="18" customHeight="1" thickBot="1">
      <c r="A16" s="302"/>
      <c r="B16" s="469" t="s">
        <v>11</v>
      </c>
      <c r="C16" s="979">
        <v>80</v>
      </c>
      <c r="D16" s="979"/>
      <c r="E16" s="979">
        <v>80</v>
      </c>
      <c r="F16" s="979">
        <v>519.41</v>
      </c>
      <c r="G16" s="979">
        <v>294.69</v>
      </c>
      <c r="H16" s="979">
        <v>21</v>
      </c>
      <c r="I16" s="979">
        <v>45.04</v>
      </c>
      <c r="J16" s="979">
        <v>56</v>
      </c>
      <c r="K16" s="979">
        <v>238.94</v>
      </c>
      <c r="L16" s="979">
        <v>3</v>
      </c>
      <c r="M16" s="979">
        <v>10.71</v>
      </c>
      <c r="N16" s="979"/>
      <c r="O16" s="979"/>
      <c r="P16" s="302"/>
      <c r="R16" s="275"/>
      <c r="S16" s="275"/>
      <c r="T16" s="275"/>
      <c r="U16" s="275"/>
      <c r="V16" s="275"/>
      <c r="W16" s="275"/>
    </row>
    <row r="17" spans="1:23" ht="18" customHeight="1" thickBot="1">
      <c r="A17" s="302"/>
      <c r="B17" s="470" t="s">
        <v>12</v>
      </c>
      <c r="C17" s="980">
        <v>9</v>
      </c>
      <c r="D17" s="980">
        <v>1</v>
      </c>
      <c r="E17" s="980">
        <v>8</v>
      </c>
      <c r="F17" s="980">
        <v>642.71</v>
      </c>
      <c r="G17" s="980">
        <v>632.15</v>
      </c>
      <c r="H17" s="980"/>
      <c r="I17" s="980"/>
      <c r="J17" s="980">
        <v>8</v>
      </c>
      <c r="K17" s="980">
        <v>632.15</v>
      </c>
      <c r="L17" s="980"/>
      <c r="M17" s="980"/>
      <c r="N17" s="980"/>
      <c r="O17" s="980"/>
      <c r="P17" s="302"/>
      <c r="R17" s="275"/>
      <c r="S17" s="275"/>
      <c r="T17" s="275"/>
      <c r="U17" s="275"/>
      <c r="V17" s="275"/>
      <c r="W17" s="275"/>
    </row>
    <row r="18" spans="1:23" ht="18" customHeight="1" thickBot="1">
      <c r="A18" s="302"/>
      <c r="B18" s="469" t="s">
        <v>13</v>
      </c>
      <c r="C18" s="979">
        <v>45</v>
      </c>
      <c r="D18" s="979"/>
      <c r="E18" s="979">
        <v>45</v>
      </c>
      <c r="F18" s="979">
        <v>1840.44</v>
      </c>
      <c r="G18" s="979">
        <v>1376.3</v>
      </c>
      <c r="H18" s="979">
        <v>4</v>
      </c>
      <c r="I18" s="979">
        <v>11.22</v>
      </c>
      <c r="J18" s="979">
        <v>36</v>
      </c>
      <c r="K18" s="979">
        <v>1049.8399999999999</v>
      </c>
      <c r="L18" s="979">
        <v>5</v>
      </c>
      <c r="M18" s="979">
        <v>315.24</v>
      </c>
      <c r="N18" s="979"/>
      <c r="O18" s="979"/>
      <c r="P18" s="302"/>
      <c r="R18" s="275"/>
      <c r="S18" s="275"/>
      <c r="T18" s="275"/>
      <c r="U18" s="275"/>
      <c r="V18" s="275"/>
      <c r="W18" s="275"/>
    </row>
    <row r="19" spans="1:23" ht="18" customHeight="1" thickBot="1">
      <c r="A19" s="302"/>
      <c r="B19" s="470" t="s">
        <v>14</v>
      </c>
      <c r="C19" s="980">
        <v>71</v>
      </c>
      <c r="D19" s="980"/>
      <c r="E19" s="980">
        <v>71</v>
      </c>
      <c r="F19" s="980">
        <v>1542.79</v>
      </c>
      <c r="G19" s="980">
        <v>1542.8</v>
      </c>
      <c r="H19" s="980">
        <v>14</v>
      </c>
      <c r="I19" s="980">
        <v>11.42</v>
      </c>
      <c r="J19" s="980">
        <v>18</v>
      </c>
      <c r="K19" s="980">
        <v>94.43</v>
      </c>
      <c r="L19" s="980"/>
      <c r="M19" s="980"/>
      <c r="N19" s="980">
        <v>39</v>
      </c>
      <c r="O19" s="980">
        <v>1436.95</v>
      </c>
      <c r="P19" s="302"/>
      <c r="R19" s="275"/>
      <c r="S19" s="650"/>
      <c r="T19" s="275"/>
      <c r="U19" s="275"/>
      <c r="V19" s="275"/>
      <c r="W19" s="275"/>
    </row>
    <row r="20" spans="1:23" ht="18" customHeight="1" thickBot="1">
      <c r="A20" s="302"/>
      <c r="B20" s="469" t="s">
        <v>15</v>
      </c>
      <c r="C20" s="979">
        <v>207</v>
      </c>
      <c r="D20" s="979"/>
      <c r="E20" s="979">
        <v>207</v>
      </c>
      <c r="F20" s="979">
        <v>2330.23</v>
      </c>
      <c r="G20" s="979">
        <v>1736.28</v>
      </c>
      <c r="H20" s="979">
        <v>91</v>
      </c>
      <c r="I20" s="979">
        <v>66.09</v>
      </c>
      <c r="J20" s="979">
        <v>105</v>
      </c>
      <c r="K20" s="979">
        <v>1590.65</v>
      </c>
      <c r="L20" s="979">
        <v>9</v>
      </c>
      <c r="M20" s="979">
        <v>79.069999999999993</v>
      </c>
      <c r="N20" s="979">
        <v>2</v>
      </c>
      <c r="O20" s="981">
        <v>0.47</v>
      </c>
      <c r="P20" s="302"/>
      <c r="R20" s="275"/>
      <c r="S20" s="275"/>
      <c r="T20" s="275"/>
      <c r="U20" s="275"/>
      <c r="V20" s="275"/>
      <c r="W20" s="275"/>
    </row>
    <row r="21" spans="1:23" ht="18" customHeight="1" thickBot="1">
      <c r="A21" s="302"/>
      <c r="B21" s="470" t="s">
        <v>68</v>
      </c>
      <c r="C21" s="980">
        <v>72</v>
      </c>
      <c r="D21" s="980">
        <v>2</v>
      </c>
      <c r="E21" s="980">
        <v>70</v>
      </c>
      <c r="F21" s="980">
        <v>4886.57</v>
      </c>
      <c r="G21" s="980">
        <v>3707.2899999999995</v>
      </c>
      <c r="H21" s="980">
        <v>25</v>
      </c>
      <c r="I21" s="980">
        <v>2284.4499999999998</v>
      </c>
      <c r="J21" s="980">
        <v>34</v>
      </c>
      <c r="K21" s="980">
        <v>944.24</v>
      </c>
      <c r="L21" s="980">
        <v>1</v>
      </c>
      <c r="M21" s="980">
        <v>2.5</v>
      </c>
      <c r="N21" s="980">
        <v>10</v>
      </c>
      <c r="O21" s="980">
        <v>476.1</v>
      </c>
      <c r="P21" s="302"/>
      <c r="R21" s="275"/>
      <c r="S21" s="275"/>
      <c r="T21" s="275"/>
      <c r="U21" s="275"/>
      <c r="V21" s="275"/>
      <c r="W21" s="275"/>
    </row>
    <row r="22" spans="1:23" ht="18" customHeight="1" thickBot="1">
      <c r="A22" s="302"/>
      <c r="B22" s="469" t="s">
        <v>16</v>
      </c>
      <c r="C22" s="979">
        <v>107</v>
      </c>
      <c r="D22" s="979">
        <v>5</v>
      </c>
      <c r="E22" s="979">
        <v>102</v>
      </c>
      <c r="F22" s="979">
        <v>2342.91</v>
      </c>
      <c r="G22" s="979">
        <v>2310.83</v>
      </c>
      <c r="H22" s="979">
        <v>4</v>
      </c>
      <c r="I22" s="979">
        <v>221.85</v>
      </c>
      <c r="J22" s="979">
        <v>23</v>
      </c>
      <c r="K22" s="979">
        <v>1111.52</v>
      </c>
      <c r="L22" s="979"/>
      <c r="M22" s="979"/>
      <c r="N22" s="979">
        <v>75</v>
      </c>
      <c r="O22" s="979">
        <v>977.46</v>
      </c>
      <c r="P22" s="302"/>
      <c r="R22" s="275"/>
      <c r="S22" s="275"/>
      <c r="T22" s="275"/>
      <c r="U22" s="275"/>
      <c r="V22" s="275"/>
      <c r="W22" s="275"/>
    </row>
    <row r="23" spans="1:23" ht="18" customHeight="1" thickBot="1">
      <c r="A23" s="302"/>
      <c r="B23" s="470" t="s">
        <v>17</v>
      </c>
      <c r="C23" s="980">
        <v>8</v>
      </c>
      <c r="D23" s="980"/>
      <c r="E23" s="980">
        <v>8</v>
      </c>
      <c r="F23" s="980">
        <v>164.91</v>
      </c>
      <c r="G23" s="980">
        <v>164.91000000000003</v>
      </c>
      <c r="H23" s="980">
        <v>2</v>
      </c>
      <c r="I23" s="980">
        <v>155.58000000000001</v>
      </c>
      <c r="J23" s="980">
        <v>6</v>
      </c>
      <c r="K23" s="980">
        <v>9.33</v>
      </c>
      <c r="L23" s="980"/>
      <c r="M23" s="980"/>
      <c r="N23" s="980"/>
      <c r="O23" s="980"/>
      <c r="P23" s="302"/>
      <c r="R23" s="275"/>
      <c r="S23" s="275"/>
      <c r="T23" s="275"/>
      <c r="U23" s="275"/>
      <c r="V23" s="275"/>
      <c r="W23" s="275"/>
    </row>
    <row r="24" spans="1:23" ht="18" customHeight="1" thickBot="1">
      <c r="A24" s="302"/>
      <c r="B24" s="469" t="s">
        <v>18</v>
      </c>
      <c r="C24" s="979">
        <v>178</v>
      </c>
      <c r="D24" s="979"/>
      <c r="E24" s="979">
        <v>178</v>
      </c>
      <c r="F24" s="979">
        <v>4045.03</v>
      </c>
      <c r="G24" s="979">
        <v>2915.73</v>
      </c>
      <c r="H24" s="979">
        <v>93</v>
      </c>
      <c r="I24" s="979">
        <v>613.83000000000004</v>
      </c>
      <c r="J24" s="979">
        <v>76</v>
      </c>
      <c r="K24" s="979">
        <v>2296.5100000000002</v>
      </c>
      <c r="L24" s="979">
        <v>7</v>
      </c>
      <c r="M24" s="979">
        <v>5.39</v>
      </c>
      <c r="N24" s="979">
        <v>2</v>
      </c>
      <c r="O24" s="979"/>
      <c r="P24" s="302"/>
      <c r="R24" s="275"/>
      <c r="S24" s="275"/>
      <c r="T24" s="638"/>
      <c r="U24" s="275"/>
      <c r="V24" s="275"/>
      <c r="W24" s="275"/>
    </row>
    <row r="25" spans="1:23" ht="18" customHeight="1" thickBot="1">
      <c r="A25" s="302"/>
      <c r="B25" s="470" t="s">
        <v>19</v>
      </c>
      <c r="C25" s="980">
        <v>16</v>
      </c>
      <c r="D25" s="980"/>
      <c r="E25" s="980">
        <v>16</v>
      </c>
      <c r="F25" s="980">
        <v>2513.3000000000002</v>
      </c>
      <c r="G25" s="980">
        <v>2193.8000000000002</v>
      </c>
      <c r="H25" s="980">
        <v>10</v>
      </c>
      <c r="I25" s="980">
        <v>618.61</v>
      </c>
      <c r="J25" s="980">
        <v>6</v>
      </c>
      <c r="K25" s="980">
        <v>1575.19</v>
      </c>
      <c r="L25" s="980"/>
      <c r="M25" s="980"/>
      <c r="N25" s="980"/>
      <c r="O25" s="980"/>
      <c r="P25" s="302"/>
      <c r="R25" s="275"/>
      <c r="S25" s="275"/>
      <c r="T25" s="275"/>
      <c r="U25" s="275"/>
      <c r="V25" s="275"/>
      <c r="W25" s="275"/>
    </row>
    <row r="26" spans="1:23" ht="18" customHeight="1" thickBot="1">
      <c r="A26" s="302"/>
      <c r="B26" s="469" t="s">
        <v>29</v>
      </c>
      <c r="C26" s="979">
        <v>192</v>
      </c>
      <c r="D26" s="979"/>
      <c r="E26" s="979">
        <v>192</v>
      </c>
      <c r="F26" s="979">
        <v>1040.03</v>
      </c>
      <c r="G26" s="979">
        <v>829.43</v>
      </c>
      <c r="H26" s="979">
        <v>80</v>
      </c>
      <c r="I26" s="979">
        <v>244.65</v>
      </c>
      <c r="J26" s="979">
        <v>106</v>
      </c>
      <c r="K26" s="979">
        <v>577.38</v>
      </c>
      <c r="L26" s="979">
        <v>2</v>
      </c>
      <c r="M26" s="979">
        <v>2.4700000000000002</v>
      </c>
      <c r="N26" s="979">
        <v>4</v>
      </c>
      <c r="O26" s="979">
        <v>4.93</v>
      </c>
      <c r="P26" s="302"/>
      <c r="R26" s="275"/>
      <c r="S26" s="275"/>
      <c r="T26" s="275"/>
      <c r="U26" s="275"/>
      <c r="V26" s="275"/>
      <c r="W26" s="275"/>
    </row>
    <row r="27" spans="1:23" ht="18" customHeight="1" thickBot="1">
      <c r="A27" s="302"/>
      <c r="B27" s="470" t="s">
        <v>69</v>
      </c>
      <c r="C27" s="980">
        <v>139</v>
      </c>
      <c r="D27" s="980"/>
      <c r="E27" s="980">
        <v>139</v>
      </c>
      <c r="F27" s="980">
        <v>1271.93</v>
      </c>
      <c r="G27" s="980">
        <v>651.98</v>
      </c>
      <c r="H27" s="980">
        <v>24</v>
      </c>
      <c r="I27" s="980">
        <v>53.35</v>
      </c>
      <c r="J27" s="980">
        <v>110</v>
      </c>
      <c r="K27" s="980">
        <v>573.25</v>
      </c>
      <c r="L27" s="980">
        <v>5</v>
      </c>
      <c r="M27" s="980">
        <v>25.38</v>
      </c>
      <c r="N27" s="980"/>
      <c r="O27" s="980"/>
      <c r="P27" s="302"/>
      <c r="R27" s="275"/>
      <c r="S27" s="275"/>
      <c r="T27" s="275"/>
      <c r="U27" s="275"/>
      <c r="V27" s="275"/>
      <c r="W27" s="275"/>
    </row>
    <row r="28" spans="1:23" ht="18" customHeight="1" thickBot="1">
      <c r="A28" s="302"/>
      <c r="B28" s="469" t="s">
        <v>20</v>
      </c>
      <c r="C28" s="979">
        <v>4</v>
      </c>
      <c r="D28" s="979"/>
      <c r="E28" s="979">
        <v>4</v>
      </c>
      <c r="F28" s="979">
        <v>60.46</v>
      </c>
      <c r="G28" s="979">
        <v>54.96</v>
      </c>
      <c r="H28" s="979">
        <v>1</v>
      </c>
      <c r="I28" s="981">
        <v>0.38</v>
      </c>
      <c r="J28" s="979">
        <v>3</v>
      </c>
      <c r="K28" s="979">
        <v>54.58</v>
      </c>
      <c r="L28" s="979"/>
      <c r="M28" s="979"/>
      <c r="N28" s="979"/>
      <c r="O28" s="979"/>
      <c r="P28" s="302"/>
      <c r="R28" s="275"/>
      <c r="S28" s="275"/>
      <c r="T28" s="275"/>
      <c r="U28" s="275"/>
      <c r="V28" s="275"/>
      <c r="W28" s="275"/>
    </row>
    <row r="29" spans="1:23" ht="18" customHeight="1" thickBot="1">
      <c r="A29" s="302"/>
      <c r="B29" s="470" t="s">
        <v>21</v>
      </c>
      <c r="C29" s="980">
        <v>52</v>
      </c>
      <c r="D29" s="980">
        <v>2</v>
      </c>
      <c r="E29" s="980">
        <v>50</v>
      </c>
      <c r="F29" s="980">
        <v>822.92</v>
      </c>
      <c r="G29" s="980">
        <v>709.1400000000001</v>
      </c>
      <c r="H29" s="980">
        <v>20</v>
      </c>
      <c r="I29" s="980">
        <v>467.89</v>
      </c>
      <c r="J29" s="980">
        <v>23</v>
      </c>
      <c r="K29" s="980">
        <v>141.57</v>
      </c>
      <c r="L29" s="980">
        <v>7</v>
      </c>
      <c r="M29" s="980">
        <v>99.68</v>
      </c>
      <c r="N29" s="980"/>
      <c r="O29" s="980"/>
      <c r="P29" s="302"/>
      <c r="R29" s="275"/>
      <c r="S29" s="275"/>
      <c r="T29" s="275"/>
      <c r="U29" s="275"/>
      <c r="V29" s="275"/>
      <c r="W29" s="275"/>
    </row>
    <row r="30" spans="1:23" ht="18" customHeight="1" thickBot="1">
      <c r="A30" s="302"/>
      <c r="B30" s="469" t="s">
        <v>22</v>
      </c>
      <c r="C30" s="979">
        <v>120</v>
      </c>
      <c r="D30" s="979">
        <v>4</v>
      </c>
      <c r="E30" s="979">
        <v>116</v>
      </c>
      <c r="F30" s="979">
        <v>3551.02</v>
      </c>
      <c r="G30" s="979">
        <v>974.42000000000007</v>
      </c>
      <c r="H30" s="979">
        <v>21</v>
      </c>
      <c r="I30" s="979">
        <v>285.54000000000002</v>
      </c>
      <c r="J30" s="979">
        <v>94</v>
      </c>
      <c r="K30" s="979">
        <v>686.88</v>
      </c>
      <c r="L30" s="979">
        <v>1</v>
      </c>
      <c r="M30" s="979">
        <v>2</v>
      </c>
      <c r="N30" s="979"/>
      <c r="O30" s="979"/>
      <c r="P30" s="302"/>
      <c r="R30" s="275"/>
      <c r="S30" s="275"/>
      <c r="T30" s="275"/>
      <c r="U30" s="275"/>
      <c r="V30" s="275"/>
      <c r="W30" s="275"/>
    </row>
    <row r="31" spans="1:23" ht="18" customHeight="1" thickBot="1">
      <c r="A31" s="302"/>
      <c r="B31" s="470" t="s">
        <v>30</v>
      </c>
      <c r="C31" s="980">
        <v>235</v>
      </c>
      <c r="D31" s="980"/>
      <c r="E31" s="980">
        <v>235</v>
      </c>
      <c r="F31" s="980">
        <v>9164.3700000000008</v>
      </c>
      <c r="G31" s="980">
        <v>9033.15</v>
      </c>
      <c r="H31" s="980">
        <v>13</v>
      </c>
      <c r="I31" s="980">
        <v>61.49</v>
      </c>
      <c r="J31" s="980">
        <v>222</v>
      </c>
      <c r="K31" s="980">
        <v>8971.66</v>
      </c>
      <c r="L31" s="980"/>
      <c r="M31" s="980"/>
      <c r="N31" s="980"/>
      <c r="O31" s="980"/>
      <c r="P31" s="302"/>
      <c r="R31" s="275"/>
      <c r="S31" s="275"/>
      <c r="T31" s="275"/>
      <c r="U31" s="275"/>
      <c r="V31" s="275"/>
      <c r="W31" s="275"/>
    </row>
    <row r="32" spans="1:23" ht="18" customHeight="1" thickBot="1">
      <c r="A32" s="302"/>
      <c r="B32" s="469" t="s">
        <v>23</v>
      </c>
      <c r="C32" s="979">
        <v>119</v>
      </c>
      <c r="D32" s="979"/>
      <c r="E32" s="979">
        <v>119</v>
      </c>
      <c r="F32" s="979">
        <v>872.4</v>
      </c>
      <c r="G32" s="979">
        <v>857.18000000000006</v>
      </c>
      <c r="H32" s="979">
        <v>94</v>
      </c>
      <c r="I32" s="979">
        <v>501.37</v>
      </c>
      <c r="J32" s="979">
        <v>12</v>
      </c>
      <c r="K32" s="979">
        <v>303.07</v>
      </c>
      <c r="L32" s="979">
        <v>13</v>
      </c>
      <c r="M32" s="979">
        <v>52.74</v>
      </c>
      <c r="N32" s="979"/>
      <c r="O32" s="979"/>
      <c r="P32" s="302"/>
      <c r="R32" s="275"/>
      <c r="S32" s="275"/>
      <c r="T32" s="275"/>
      <c r="U32" s="275"/>
      <c r="V32" s="275"/>
      <c r="W32" s="275"/>
    </row>
    <row r="33" spans="1:23" ht="18" customHeight="1" thickBot="1">
      <c r="A33" s="302"/>
      <c r="B33" s="470" t="s">
        <v>24</v>
      </c>
      <c r="C33" s="980">
        <v>103</v>
      </c>
      <c r="D33" s="980">
        <v>4</v>
      </c>
      <c r="E33" s="980">
        <v>99</v>
      </c>
      <c r="F33" s="980">
        <v>8063.72</v>
      </c>
      <c r="G33" s="980">
        <v>7476.04</v>
      </c>
      <c r="H33" s="980">
        <v>36</v>
      </c>
      <c r="I33" s="980">
        <v>3411.15</v>
      </c>
      <c r="J33" s="980">
        <v>60</v>
      </c>
      <c r="K33" s="980">
        <v>3909.93</v>
      </c>
      <c r="L33" s="980">
        <v>3</v>
      </c>
      <c r="M33" s="980">
        <v>154.96</v>
      </c>
      <c r="N33" s="980"/>
      <c r="O33" s="980"/>
      <c r="P33" s="302"/>
      <c r="R33" s="275"/>
      <c r="S33" s="275"/>
      <c r="T33" s="275"/>
      <c r="U33" s="275"/>
      <c r="V33" s="275"/>
      <c r="W33" s="275"/>
    </row>
    <row r="34" spans="1:23" ht="18" customHeight="1" thickBot="1">
      <c r="A34" s="302"/>
      <c r="B34" s="469" t="s">
        <v>25</v>
      </c>
      <c r="C34" s="979">
        <v>79</v>
      </c>
      <c r="D34" s="979">
        <v>3</v>
      </c>
      <c r="E34" s="979">
        <v>76</v>
      </c>
      <c r="F34" s="979">
        <v>279.87</v>
      </c>
      <c r="G34" s="979">
        <v>249.03</v>
      </c>
      <c r="H34" s="979">
        <v>29</v>
      </c>
      <c r="I34" s="979">
        <v>101.83</v>
      </c>
      <c r="J34" s="979">
        <v>39</v>
      </c>
      <c r="K34" s="979">
        <v>142.71</v>
      </c>
      <c r="L34" s="979">
        <v>2</v>
      </c>
      <c r="M34" s="979">
        <v>3.57</v>
      </c>
      <c r="N34" s="979">
        <v>6</v>
      </c>
      <c r="O34" s="979">
        <v>0.92</v>
      </c>
      <c r="P34" s="302"/>
      <c r="R34" s="275"/>
      <c r="S34" s="275"/>
      <c r="T34" s="275"/>
      <c r="U34" s="275"/>
      <c r="V34" s="275"/>
      <c r="W34" s="275"/>
    </row>
    <row r="35" spans="1:23" ht="18" customHeight="1" thickBot="1">
      <c r="A35" s="302"/>
      <c r="B35" s="470" t="s">
        <v>26</v>
      </c>
      <c r="C35" s="980">
        <v>160</v>
      </c>
      <c r="D35" s="980"/>
      <c r="E35" s="980">
        <v>160</v>
      </c>
      <c r="F35" s="980">
        <v>12898.73</v>
      </c>
      <c r="G35" s="980">
        <v>8598.69</v>
      </c>
      <c r="H35" s="980">
        <v>61</v>
      </c>
      <c r="I35" s="980">
        <v>5911.12</v>
      </c>
      <c r="J35" s="980">
        <v>94</v>
      </c>
      <c r="K35" s="980">
        <v>2322.5500000000002</v>
      </c>
      <c r="L35" s="980">
        <v>4</v>
      </c>
      <c r="M35" s="980">
        <v>364.93</v>
      </c>
      <c r="N35" s="980">
        <v>1</v>
      </c>
      <c r="O35" s="982">
        <v>0.09</v>
      </c>
      <c r="P35" s="302"/>
      <c r="R35" s="275"/>
      <c r="S35" s="275"/>
      <c r="T35" s="275"/>
      <c r="U35" s="275"/>
      <c r="V35" s="275"/>
      <c r="W35" s="275"/>
    </row>
    <row r="36" spans="1:23" ht="18" customHeight="1" thickBot="1">
      <c r="A36" s="302"/>
      <c r="B36" s="469" t="s">
        <v>27</v>
      </c>
      <c r="C36" s="979">
        <v>92</v>
      </c>
      <c r="D36" s="979">
        <v>4</v>
      </c>
      <c r="E36" s="979">
        <v>88</v>
      </c>
      <c r="F36" s="979">
        <v>300.94</v>
      </c>
      <c r="G36" s="979">
        <v>286.11</v>
      </c>
      <c r="H36" s="979">
        <v>11</v>
      </c>
      <c r="I36" s="979">
        <v>21.7</v>
      </c>
      <c r="J36" s="979">
        <v>75</v>
      </c>
      <c r="K36" s="979">
        <v>237.28</v>
      </c>
      <c r="L36" s="979"/>
      <c r="M36" s="979"/>
      <c r="N36" s="979">
        <v>2</v>
      </c>
      <c r="O36" s="979">
        <v>27.13</v>
      </c>
      <c r="P36" s="302"/>
      <c r="R36" s="275"/>
      <c r="S36" s="275"/>
      <c r="T36" s="275"/>
      <c r="U36" s="275"/>
      <c r="V36" s="275"/>
      <c r="W36" s="275"/>
    </row>
    <row r="37" spans="1:23" ht="18" customHeight="1" thickBot="1">
      <c r="A37" s="302"/>
      <c r="B37" s="470" t="s">
        <v>28</v>
      </c>
      <c r="C37" s="980">
        <v>15</v>
      </c>
      <c r="D37" s="980"/>
      <c r="E37" s="980">
        <v>15</v>
      </c>
      <c r="F37" s="980">
        <v>157.32</v>
      </c>
      <c r="G37" s="980">
        <v>48.04</v>
      </c>
      <c r="H37" s="980"/>
      <c r="I37" s="980"/>
      <c r="J37" s="980">
        <v>15</v>
      </c>
      <c r="K37" s="980">
        <v>48.04</v>
      </c>
      <c r="L37" s="980"/>
      <c r="M37" s="980"/>
      <c r="N37" s="980"/>
      <c r="O37" s="980"/>
      <c r="P37" s="302"/>
      <c r="R37" s="275"/>
      <c r="S37" s="275"/>
      <c r="T37" s="275"/>
      <c r="U37" s="275"/>
      <c r="V37" s="275"/>
      <c r="W37" s="275"/>
    </row>
    <row r="38" spans="1:23" ht="18" customHeight="1" thickBot="1">
      <c r="A38" s="302"/>
      <c r="B38" s="484" t="s">
        <v>240</v>
      </c>
      <c r="C38" s="719">
        <v>2569</v>
      </c>
      <c r="D38" s="719">
        <v>39</v>
      </c>
      <c r="E38" s="719">
        <v>2530</v>
      </c>
      <c r="F38" s="719">
        <v>74933.820000000007</v>
      </c>
      <c r="G38" s="719">
        <v>60531.68</v>
      </c>
      <c r="H38" s="719">
        <v>796</v>
      </c>
      <c r="I38" s="719">
        <v>21691.14</v>
      </c>
      <c r="J38" s="719">
        <v>1518</v>
      </c>
      <c r="K38" s="719">
        <v>34741.39</v>
      </c>
      <c r="L38" s="719">
        <v>74</v>
      </c>
      <c r="M38" s="719">
        <v>1170.9000000000001</v>
      </c>
      <c r="N38" s="719">
        <v>142</v>
      </c>
      <c r="O38" s="719">
        <v>2928.2500000000005</v>
      </c>
      <c r="P38" s="302"/>
      <c r="R38" s="275"/>
      <c r="S38" s="275"/>
      <c r="T38" s="275"/>
      <c r="U38" s="275"/>
      <c r="V38" s="275"/>
      <c r="W38" s="275"/>
    </row>
    <row r="39" spans="1:23" ht="18" customHeight="1">
      <c r="A39" s="302"/>
      <c r="B39" s="1396" t="s">
        <v>309</v>
      </c>
      <c r="C39" s="1396"/>
      <c r="D39" s="1396"/>
      <c r="E39" s="1396"/>
      <c r="F39" s="1396"/>
      <c r="G39" s="1396"/>
      <c r="H39" s="1396"/>
      <c r="I39" s="1396"/>
      <c r="J39" s="1396"/>
      <c r="K39" s="1396"/>
      <c r="L39" s="1396"/>
      <c r="M39" s="1396"/>
      <c r="N39" s="1396"/>
      <c r="O39" s="1396"/>
      <c r="P39" s="302"/>
      <c r="R39" s="23"/>
      <c r="S39" s="23"/>
      <c r="T39" s="23"/>
      <c r="U39" s="23"/>
      <c r="W39" s="215"/>
    </row>
    <row r="40" spans="1:23">
      <c r="A40" s="302"/>
      <c r="B40" s="392"/>
      <c r="C40" s="392"/>
      <c r="D40" s="392"/>
      <c r="E40" s="392"/>
      <c r="F40" s="392"/>
      <c r="G40" s="392"/>
      <c r="H40" s="392"/>
      <c r="I40" s="392"/>
      <c r="J40" s="392"/>
      <c r="K40" s="392"/>
      <c r="L40" s="440"/>
      <c r="M40" s="440"/>
      <c r="N40" s="440"/>
      <c r="O40" s="440"/>
      <c r="P40" s="302"/>
      <c r="R40" s="244"/>
      <c r="S40" s="244"/>
      <c r="T40" s="244"/>
      <c r="U40" s="244"/>
    </row>
    <row r="41" spans="1:23"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R41" s="2"/>
      <c r="S41" s="2"/>
      <c r="T41" s="2"/>
      <c r="U41" s="2"/>
    </row>
    <row r="45" spans="1:23">
      <c r="R45" s="276">
        <v>0</v>
      </c>
    </row>
    <row r="46" spans="1:23">
      <c r="B46" s="25"/>
    </row>
  </sheetData>
  <sheetProtection password="CF4C" sheet="1" objects="1" scenarios="1"/>
  <customSheetViews>
    <customSheetView guid="{E9B43C8C-734F-433D-AD37-344F9303B5CC}" scale="85" showPageBreaks="1" showGridLines="0" showRuler="0" topLeftCell="C12">
      <pane xSplit="8.464788732394366" ySplit="11.952380952380953" topLeftCell="I32"/>
      <selection activeCell="I12" sqref="I12"/>
      <pageMargins left="0.19685039370078741" right="0.19685039370078741" top="0.78740157480314965" bottom="0.59055118110236227" header="0" footer="0.39370078740157483"/>
      <printOptions horizontalCentered="1"/>
      <pageSetup scale="70" orientation="landscape" r:id="rId1"/>
      <headerFooter alignWithMargins="0"/>
    </customSheetView>
    <customSheetView guid="{9BF398E0-33D8-4E64-94A2-9B7C822C8383}" scale="85" showPageBreaks="1" showGridLines="0" printArea="1" showRuler="0">
      <pane xSplit="7" ySplit="14" topLeftCell="I29" activePane="bottomRight"/>
      <selection pane="bottomRight" activeCell="K35" sqref="K35"/>
      <pageMargins left="0.19685039370078741" right="0.19685039370078741" top="0.78740157480314965" bottom="0.59055118110236227" header="0" footer="0.39370078740157483"/>
      <printOptions horizontalCentered="1"/>
      <pageSetup scale="70" orientation="landscape" r:id="rId2"/>
      <headerFooter alignWithMargins="0"/>
    </customSheetView>
    <customSheetView guid="{9E220BD5-A526-40BD-8239-3A0461590922}" scale="85" showPageBreaks="1" showGridLines="0" showRuler="0">
      <selection activeCell="F40" sqref="F40"/>
      <pageMargins left="0.19685039370078741" right="0.19685039370078741" top="0.78740157480314965" bottom="0.59055118110236227" header="0" footer="0.39370078740157483"/>
      <printOptions horizontalCentered="1"/>
      <pageSetup scale="70" orientation="landscape" r:id="rId3"/>
      <headerFooter alignWithMargins="0"/>
    </customSheetView>
  </customSheetViews>
  <mergeCells count="15">
    <mergeCell ref="B39:O39"/>
    <mergeCell ref="B2:O2"/>
    <mergeCell ref="G4:G5"/>
    <mergeCell ref="C4:C5"/>
    <mergeCell ref="B3:B5"/>
    <mergeCell ref="D4:D5"/>
    <mergeCell ref="E4:E5"/>
    <mergeCell ref="F4:F5"/>
    <mergeCell ref="C3:E3"/>
    <mergeCell ref="F3:G3"/>
    <mergeCell ref="H3:O3"/>
    <mergeCell ref="H4:I4"/>
    <mergeCell ref="J4:K4"/>
    <mergeCell ref="L4:M4"/>
    <mergeCell ref="N4:O4"/>
  </mergeCells>
  <phoneticPr fontId="11" type="noConversion"/>
  <conditionalFormatting sqref="I6:I13 I29:I37 I15:I27">
    <cfRule type="cellIs" dxfId="8" priority="7" operator="equal">
      <formula>0</formula>
    </cfRule>
  </conditionalFormatting>
  <conditionalFormatting sqref="K6:K37">
    <cfRule type="cellIs" dxfId="7" priority="6" operator="equal">
      <formula>0</formula>
    </cfRule>
  </conditionalFormatting>
  <conditionalFormatting sqref="M6:M37">
    <cfRule type="cellIs" dxfId="6" priority="5" operator="equal">
      <formula>0</formula>
    </cfRule>
  </conditionalFormatting>
  <conditionalFormatting sqref="O6:O34 O36:O37">
    <cfRule type="cellIs" dxfId="5" priority="4" operator="equal">
      <formula>0</formula>
    </cfRule>
  </conditionalFormatting>
  <conditionalFormatting sqref="I28">
    <cfRule type="cellIs" dxfId="4" priority="3" operator="equal">
      <formula>0</formula>
    </cfRule>
  </conditionalFormatting>
  <conditionalFormatting sqref="I14">
    <cfRule type="cellIs" dxfId="3" priority="2" operator="equal">
      <formula>0</formula>
    </cfRule>
  </conditionalFormatting>
  <conditionalFormatting sqref="O35">
    <cfRule type="cellIs" dxfId="2" priority="1" operator="equal">
      <formula>0</formula>
    </cfRule>
  </conditionalFormatting>
  <printOptions horizontalCentered="1"/>
  <pageMargins left="0.19685039370078741" right="0.19685039370078741" top="0.59055118110236227" bottom="0.59055118110236227" header="0.39370078740157483" footer="0.39370078740157483"/>
  <pageSetup paperSize="124" scale="73" orientation="landscape" r:id="rId4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>
    <tabColor rgb="FF663300"/>
  </sheetPr>
  <dimension ref="B1:D38"/>
  <sheetViews>
    <sheetView workbookViewId="0"/>
  </sheetViews>
  <sheetFormatPr baseColWidth="10" defaultRowHeight="12.75"/>
  <cols>
    <col min="1" max="1" width="5.7109375" style="4" customWidth="1"/>
    <col min="2" max="2" width="27.7109375" style="4" customWidth="1"/>
    <col min="3" max="4" width="16.7109375" style="4" customWidth="1"/>
    <col min="5" max="5" width="2.7109375" style="4" customWidth="1"/>
    <col min="6" max="6" width="11.42578125" style="4"/>
    <col min="7" max="7" width="11.42578125" style="4" customWidth="1"/>
    <col min="8" max="16384" width="11.42578125" style="4"/>
  </cols>
  <sheetData>
    <row r="1" spans="2:4" ht="13.5" thickBot="1"/>
    <row r="2" spans="2:4" ht="36" customHeight="1">
      <c r="B2" s="1397" t="s">
        <v>512</v>
      </c>
      <c r="C2" s="1398"/>
      <c r="D2" s="1399"/>
    </row>
    <row r="3" spans="2:4">
      <c r="B3" s="958"/>
      <c r="C3" s="221"/>
      <c r="D3" s="959"/>
    </row>
    <row r="4" spans="2:4">
      <c r="B4" s="958"/>
      <c r="C4" s="221"/>
      <c r="D4" s="959"/>
    </row>
    <row r="5" spans="2:4">
      <c r="B5" s="958"/>
      <c r="C5" s="221"/>
      <c r="D5" s="959"/>
    </row>
    <row r="6" spans="2:4">
      <c r="B6" s="958"/>
      <c r="C6" s="221"/>
      <c r="D6" s="959"/>
    </row>
    <row r="7" spans="2:4">
      <c r="B7" s="958"/>
      <c r="C7" s="221"/>
      <c r="D7" s="959"/>
    </row>
    <row r="8" spans="2:4">
      <c r="B8" s="958"/>
      <c r="C8" s="221"/>
      <c r="D8" s="959"/>
    </row>
    <row r="9" spans="2:4">
      <c r="B9" s="958"/>
      <c r="C9" s="221"/>
      <c r="D9" s="959"/>
    </row>
    <row r="10" spans="2:4">
      <c r="B10" s="958"/>
      <c r="C10" s="221"/>
      <c r="D10" s="959"/>
    </row>
    <row r="11" spans="2:4">
      <c r="B11" s="958"/>
      <c r="C11" s="221"/>
      <c r="D11" s="959"/>
    </row>
    <row r="12" spans="2:4">
      <c r="B12" s="958"/>
      <c r="C12" s="221"/>
      <c r="D12" s="959"/>
    </row>
    <row r="13" spans="2:4">
      <c r="B13" s="960"/>
      <c r="C13" s="221"/>
      <c r="D13" s="959"/>
    </row>
    <row r="14" spans="2:4">
      <c r="B14" s="958"/>
      <c r="C14" s="221"/>
      <c r="D14" s="959"/>
    </row>
    <row r="15" spans="2:4">
      <c r="B15" s="958"/>
      <c r="C15" s="221"/>
      <c r="D15" s="959"/>
    </row>
    <row r="16" spans="2:4">
      <c r="B16" s="958"/>
      <c r="C16" s="221"/>
      <c r="D16" s="959"/>
    </row>
    <row r="17" spans="2:4">
      <c r="B17" s="958"/>
      <c r="C17" s="221"/>
      <c r="D17" s="959"/>
    </row>
    <row r="18" spans="2:4">
      <c r="B18" s="958"/>
      <c r="C18" s="221"/>
      <c r="D18" s="959"/>
    </row>
    <row r="19" spans="2:4">
      <c r="B19" s="958"/>
      <c r="C19" s="221"/>
      <c r="D19" s="959"/>
    </row>
    <row r="20" spans="2:4">
      <c r="B20" s="960"/>
      <c r="C20" s="221"/>
      <c r="D20" s="959"/>
    </row>
    <row r="21" spans="2:4">
      <c r="B21" s="958"/>
      <c r="C21" s="221"/>
      <c r="D21" s="959"/>
    </row>
    <row r="22" spans="2:4">
      <c r="B22" s="958"/>
      <c r="C22" s="221"/>
      <c r="D22" s="959"/>
    </row>
    <row r="23" spans="2:4">
      <c r="B23" s="961"/>
      <c r="C23" s="221"/>
      <c r="D23" s="959"/>
    </row>
    <row r="24" spans="2:4" ht="13.5" thickBot="1">
      <c r="B24" s="962"/>
      <c r="C24" s="963"/>
      <c r="D24" s="964"/>
    </row>
    <row r="25" spans="2:4">
      <c r="B25" s="305" t="s">
        <v>309</v>
      </c>
    </row>
    <row r="38" spans="2:2">
      <c r="B38" s="25"/>
    </row>
  </sheetData>
  <sheetProtection password="CF4C" sheet="1" objects="1" scenarios="1"/>
  <mergeCells count="1">
    <mergeCell ref="B2:D2"/>
  </mergeCells>
  <printOptions horizontalCentered="1"/>
  <pageMargins left="0.39370078740157483" right="0.39370078740157483" top="0.59055118110236227" bottom="0.59055118110236227" header="0.19685039370078741" footer="0.19685039370078741"/>
  <pageSetup paperSize="124" orientation="landscape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>
    <tabColor theme="9" tint="-0.249977111117893"/>
  </sheetPr>
  <dimension ref="A1:I38"/>
  <sheetViews>
    <sheetView workbookViewId="0">
      <selection activeCell="J28" sqref="J28"/>
    </sheetView>
  </sheetViews>
  <sheetFormatPr baseColWidth="10" defaultRowHeight="12.75"/>
  <cols>
    <col min="1" max="1" width="2.7109375" style="4" customWidth="1"/>
    <col min="2" max="2" width="18.7109375" style="4" customWidth="1"/>
    <col min="3" max="3" width="11.140625" style="60" customWidth="1"/>
    <col min="4" max="4" width="10.140625" style="60" customWidth="1"/>
    <col min="5" max="5" width="10.5703125" style="60" customWidth="1"/>
    <col min="6" max="6" width="9.5703125" style="60" customWidth="1"/>
    <col min="7" max="7" width="12.42578125" style="60" customWidth="1"/>
    <col min="8" max="8" width="2.7109375" style="4" customWidth="1"/>
    <col min="9" max="16384" width="11.42578125" style="4"/>
  </cols>
  <sheetData>
    <row r="1" spans="1:9" s="6" customFormat="1" ht="12" customHeight="1" thickBot="1">
      <c r="A1" s="300"/>
      <c r="B1" s="1073"/>
      <c r="C1" s="1074"/>
      <c r="D1" s="1075"/>
      <c r="E1" s="1075"/>
      <c r="F1" s="1075"/>
      <c r="G1" s="441">
        <v>100</v>
      </c>
      <c r="H1" s="300"/>
    </row>
    <row r="2" spans="1:9" ht="45.75" customHeight="1" thickBot="1">
      <c r="A2" s="302"/>
      <c r="B2" s="1135" t="s">
        <v>459</v>
      </c>
      <c r="C2" s="1136"/>
      <c r="D2" s="1136"/>
      <c r="E2" s="1136"/>
      <c r="F2" s="1136"/>
      <c r="G2" s="1137"/>
      <c r="H2" s="302"/>
    </row>
    <row r="3" spans="1:9" ht="30" customHeight="1" thickBot="1">
      <c r="A3" s="302"/>
      <c r="B3" s="1400" t="s">
        <v>133</v>
      </c>
      <c r="C3" s="1404" t="s">
        <v>323</v>
      </c>
      <c r="D3" s="1405"/>
      <c r="E3" s="1402" t="s">
        <v>398</v>
      </c>
      <c r="F3" s="1402" t="s">
        <v>545</v>
      </c>
      <c r="G3" s="1403" t="s">
        <v>321</v>
      </c>
      <c r="H3" s="302"/>
    </row>
    <row r="4" spans="1:9" ht="18" customHeight="1" thickBot="1">
      <c r="A4" s="302"/>
      <c r="B4" s="1401"/>
      <c r="C4" s="476">
        <v>2011</v>
      </c>
      <c r="D4" s="476">
        <v>2012</v>
      </c>
      <c r="E4" s="1402"/>
      <c r="F4" s="1402"/>
      <c r="G4" s="1403"/>
      <c r="H4" s="302"/>
    </row>
    <row r="5" spans="1:9" ht="13.5" thickBot="1">
      <c r="A5" s="302"/>
      <c r="B5" s="471" t="s">
        <v>56</v>
      </c>
      <c r="C5" s="722">
        <v>9.32</v>
      </c>
      <c r="D5" s="723">
        <v>10.44</v>
      </c>
      <c r="E5" s="723">
        <v>1.1199999999999992</v>
      </c>
      <c r="F5" s="723">
        <v>12.017167381974247</v>
      </c>
      <c r="G5" s="473">
        <v>0.12</v>
      </c>
      <c r="H5" s="302"/>
    </row>
    <row r="6" spans="1:9" ht="13.5" thickBot="1">
      <c r="A6" s="302"/>
      <c r="B6" s="472" t="s">
        <v>2</v>
      </c>
      <c r="C6" s="724">
        <v>17.79</v>
      </c>
      <c r="D6" s="724">
        <v>19.16</v>
      </c>
      <c r="E6" s="724">
        <v>1.370000000000001</v>
      </c>
      <c r="F6" s="724">
        <v>7.7009555930297902</v>
      </c>
      <c r="G6" s="474">
        <v>7.6999999999999999E-2</v>
      </c>
      <c r="H6" s="302"/>
    </row>
    <row r="7" spans="1:9" ht="13.5" thickBot="1">
      <c r="A7" s="302"/>
      <c r="B7" s="471" t="s">
        <v>155</v>
      </c>
      <c r="C7" s="723">
        <v>13.46</v>
      </c>
      <c r="D7" s="723">
        <v>15.19</v>
      </c>
      <c r="E7" s="723">
        <v>1.7299999999999986</v>
      </c>
      <c r="F7" s="723">
        <v>12.852897473997027</v>
      </c>
      <c r="G7" s="473">
        <v>0.129</v>
      </c>
      <c r="H7" s="302"/>
    </row>
    <row r="8" spans="1:9" ht="13.5" thickBot="1">
      <c r="A8" s="302"/>
      <c r="B8" s="472" t="s">
        <v>5</v>
      </c>
      <c r="C8" s="724">
        <v>1.84</v>
      </c>
      <c r="D8" s="724">
        <v>1.84</v>
      </c>
      <c r="E8" s="724">
        <v>0</v>
      </c>
      <c r="F8" s="724">
        <v>0</v>
      </c>
      <c r="G8" s="474" t="s">
        <v>322</v>
      </c>
      <c r="H8" s="302"/>
      <c r="I8" s="613"/>
    </row>
    <row r="9" spans="1:9" ht="13.5" thickBot="1">
      <c r="A9" s="302"/>
      <c r="B9" s="471" t="s">
        <v>58</v>
      </c>
      <c r="C9" s="723">
        <v>9.89</v>
      </c>
      <c r="D9" s="723">
        <v>9.89</v>
      </c>
      <c r="E9" s="723">
        <v>0</v>
      </c>
      <c r="F9" s="723">
        <v>0</v>
      </c>
      <c r="G9" s="473">
        <v>0</v>
      </c>
      <c r="H9" s="302"/>
    </row>
    <row r="10" spans="1:9" ht="13.5" thickBot="1">
      <c r="A10" s="302"/>
      <c r="B10" s="472" t="s">
        <v>50</v>
      </c>
      <c r="C10" s="724">
        <v>9.89</v>
      </c>
      <c r="D10" s="724">
        <v>9.89</v>
      </c>
      <c r="E10" s="724">
        <v>0</v>
      </c>
      <c r="F10" s="724">
        <v>0</v>
      </c>
      <c r="G10" s="474">
        <v>0</v>
      </c>
      <c r="H10" s="302"/>
    </row>
    <row r="11" spans="1:9" ht="13.5" thickBot="1">
      <c r="A11" s="302"/>
      <c r="B11" s="471" t="s">
        <v>6</v>
      </c>
      <c r="C11" s="723">
        <v>4.1500000000000004</v>
      </c>
      <c r="D11" s="723">
        <v>4.32</v>
      </c>
      <c r="E11" s="723">
        <v>0.16999999999999993</v>
      </c>
      <c r="F11" s="723">
        <v>4.0963855421686679</v>
      </c>
      <c r="G11" s="473">
        <v>4.1000000000000002E-2</v>
      </c>
      <c r="H11" s="302"/>
      <c r="I11" s="613"/>
    </row>
    <row r="12" spans="1:9" ht="13.5" thickBot="1">
      <c r="A12" s="302"/>
      <c r="B12" s="472" t="s">
        <v>151</v>
      </c>
      <c r="C12" s="724">
        <v>4.51</v>
      </c>
      <c r="D12" s="724">
        <v>4.92</v>
      </c>
      <c r="E12" s="724">
        <v>0.41000000000000014</v>
      </c>
      <c r="F12" s="724">
        <v>9.0909090909091042</v>
      </c>
      <c r="G12" s="474">
        <v>9.0999999999999998E-2</v>
      </c>
      <c r="H12" s="302"/>
    </row>
    <row r="13" spans="1:9" ht="15" customHeight="1" thickBot="1">
      <c r="A13" s="302"/>
      <c r="B13" s="471" t="s">
        <v>74</v>
      </c>
      <c r="C13" s="723">
        <v>5.4</v>
      </c>
      <c r="D13" s="723">
        <v>5.4</v>
      </c>
      <c r="E13" s="723">
        <v>0</v>
      </c>
      <c r="F13" s="723">
        <v>0</v>
      </c>
      <c r="G13" s="473">
        <v>0</v>
      </c>
      <c r="H13" s="302"/>
    </row>
    <row r="14" spans="1:9" ht="13.5" thickBot="1">
      <c r="A14" s="302"/>
      <c r="B14" s="472" t="s">
        <v>9</v>
      </c>
      <c r="C14" s="724">
        <v>15.61</v>
      </c>
      <c r="D14" s="724">
        <v>16.170000000000002</v>
      </c>
      <c r="E14" s="724">
        <v>0.56000000000000227</v>
      </c>
      <c r="F14" s="724">
        <v>3.5874439461883512</v>
      </c>
      <c r="G14" s="474">
        <v>3.5999999999999997E-2</v>
      </c>
      <c r="H14" s="302"/>
    </row>
    <row r="15" spans="1:9" ht="13.5" thickBot="1">
      <c r="A15" s="302"/>
      <c r="B15" s="471" t="s">
        <v>73</v>
      </c>
      <c r="C15" s="723">
        <v>13.75</v>
      </c>
      <c r="D15" s="723">
        <v>14.23</v>
      </c>
      <c r="E15" s="723">
        <v>0.48000000000000043</v>
      </c>
      <c r="F15" s="723">
        <v>3.4909090909091001</v>
      </c>
      <c r="G15" s="473">
        <v>3.5000000000000003E-2</v>
      </c>
      <c r="H15" s="302"/>
    </row>
    <row r="16" spans="1:9" ht="13.5" thickBot="1">
      <c r="A16" s="302"/>
      <c r="B16" s="472" t="s">
        <v>153</v>
      </c>
      <c r="C16" s="724">
        <v>7.07</v>
      </c>
      <c r="D16" s="724">
        <v>7.36</v>
      </c>
      <c r="E16" s="724">
        <v>0.29000000000000004</v>
      </c>
      <c r="F16" s="724">
        <v>4.1018387553040991</v>
      </c>
      <c r="G16" s="474">
        <v>4.1000000000000002E-2</v>
      </c>
      <c r="H16" s="302"/>
    </row>
    <row r="17" spans="1:8" ht="13.5" thickBot="1">
      <c r="A17" s="302"/>
      <c r="B17" s="471" t="s">
        <v>51</v>
      </c>
      <c r="C17" s="723">
        <v>5.56</v>
      </c>
      <c r="D17" s="723">
        <v>5.78</v>
      </c>
      <c r="E17" s="723">
        <v>0.22000000000000064</v>
      </c>
      <c r="F17" s="723">
        <v>3.9568345323741205</v>
      </c>
      <c r="G17" s="473">
        <v>0.04</v>
      </c>
      <c r="H17" s="302"/>
    </row>
    <row r="18" spans="1:8" ht="13.5" thickBot="1">
      <c r="A18" s="302"/>
      <c r="B18" s="472" t="s">
        <v>59</v>
      </c>
      <c r="C18" s="724">
        <v>4.66</v>
      </c>
      <c r="D18" s="724">
        <v>4.66</v>
      </c>
      <c r="E18" s="724">
        <v>0</v>
      </c>
      <c r="F18" s="724">
        <v>0</v>
      </c>
      <c r="G18" s="474">
        <v>0</v>
      </c>
      <c r="H18" s="302"/>
    </row>
    <row r="19" spans="1:8" ht="13.5" thickBot="1">
      <c r="A19" s="302"/>
      <c r="B19" s="471" t="s">
        <v>54</v>
      </c>
      <c r="C19" s="723">
        <v>5.82</v>
      </c>
      <c r="D19" s="723">
        <v>5.82</v>
      </c>
      <c r="E19" s="723">
        <v>0</v>
      </c>
      <c r="F19" s="723">
        <v>0</v>
      </c>
      <c r="G19" s="473">
        <v>0</v>
      </c>
      <c r="H19" s="302"/>
    </row>
    <row r="20" spans="1:8" ht="13.5" thickBot="1">
      <c r="A20" s="302"/>
      <c r="B20" s="472" t="s">
        <v>52</v>
      </c>
      <c r="C20" s="724">
        <v>7.55</v>
      </c>
      <c r="D20" s="724">
        <v>8.25</v>
      </c>
      <c r="E20" s="724">
        <v>0.70000000000000018</v>
      </c>
      <c r="F20" s="724">
        <v>9.27152317880795</v>
      </c>
      <c r="G20" s="474">
        <v>9.2999999999999999E-2</v>
      </c>
      <c r="H20" s="302"/>
    </row>
    <row r="21" spans="1:8" ht="13.5" thickBot="1">
      <c r="A21" s="302"/>
      <c r="B21" s="471" t="s">
        <v>55</v>
      </c>
      <c r="C21" s="723">
        <v>15.47</v>
      </c>
      <c r="D21" s="723">
        <v>16.82</v>
      </c>
      <c r="E21" s="723">
        <v>1.3499999999999996</v>
      </c>
      <c r="F21" s="723">
        <v>8.7265675500969522</v>
      </c>
      <c r="G21" s="473">
        <v>8.6999999999999994E-2</v>
      </c>
      <c r="H21" s="302"/>
    </row>
    <row r="22" spans="1:8" ht="13.5" thickBot="1">
      <c r="A22" s="302"/>
      <c r="B22" s="472" t="s">
        <v>39</v>
      </c>
      <c r="C22" s="724">
        <v>3.9</v>
      </c>
      <c r="D22" s="724">
        <v>3.9</v>
      </c>
      <c r="E22" s="724">
        <v>0</v>
      </c>
      <c r="F22" s="724">
        <v>0</v>
      </c>
      <c r="G22" s="474">
        <v>0</v>
      </c>
      <c r="H22" s="302"/>
    </row>
    <row r="23" spans="1:8" ht="13.5" thickBot="1">
      <c r="A23" s="302"/>
      <c r="B23" s="471" t="s">
        <v>37</v>
      </c>
      <c r="C23" s="723">
        <v>4.4800000000000004</v>
      </c>
      <c r="D23" s="723">
        <v>4.6100000000000003</v>
      </c>
      <c r="E23" s="723">
        <v>0.12999999999999989</v>
      </c>
      <c r="F23" s="723">
        <v>2.9017857142857206</v>
      </c>
      <c r="G23" s="473">
        <v>2.9000000000000001E-2</v>
      </c>
      <c r="H23" s="302"/>
    </row>
    <row r="24" spans="1:8" ht="13.5" thickBot="1">
      <c r="A24" s="302"/>
      <c r="B24" s="472" t="s">
        <v>154</v>
      </c>
      <c r="C24" s="724">
        <v>8.23</v>
      </c>
      <c r="D24" s="724">
        <v>10.19</v>
      </c>
      <c r="E24" s="724">
        <v>1.9599999999999991</v>
      </c>
      <c r="F24" s="724">
        <v>23.815309842041298</v>
      </c>
      <c r="G24" s="474">
        <v>0.23799999999999999</v>
      </c>
      <c r="H24" s="302"/>
    </row>
    <row r="25" spans="1:8" ht="13.5" thickBot="1">
      <c r="A25" s="302"/>
      <c r="B25" s="471" t="s">
        <v>47</v>
      </c>
      <c r="C25" s="723">
        <v>18.260000000000002</v>
      </c>
      <c r="D25" s="723">
        <v>18.260000000000002</v>
      </c>
      <c r="E25" s="723">
        <v>0</v>
      </c>
      <c r="F25" s="723">
        <v>0</v>
      </c>
      <c r="G25" s="473">
        <v>0</v>
      </c>
      <c r="H25" s="302"/>
    </row>
    <row r="26" spans="1:8" ht="13.5" thickBot="1">
      <c r="A26" s="302"/>
      <c r="B26" s="472" t="s">
        <v>75</v>
      </c>
      <c r="C26" s="724">
        <v>13.47</v>
      </c>
      <c r="D26" s="724">
        <v>15.44</v>
      </c>
      <c r="E26" s="724">
        <v>1.9699999999999989</v>
      </c>
      <c r="F26" s="724">
        <v>14.625092798812167</v>
      </c>
      <c r="G26" s="474">
        <v>0.14599999999999999</v>
      </c>
      <c r="H26" s="302"/>
    </row>
    <row r="27" spans="1:8" ht="15" thickBot="1">
      <c r="A27" s="302"/>
      <c r="B27" s="471" t="s">
        <v>320</v>
      </c>
      <c r="C27" s="723">
        <v>1.62</v>
      </c>
      <c r="D27" s="723">
        <v>4.42</v>
      </c>
      <c r="E27" s="723">
        <v>2.8</v>
      </c>
      <c r="F27" s="723">
        <v>172.83950617283946</v>
      </c>
      <c r="G27" s="473">
        <v>1.728</v>
      </c>
      <c r="H27" s="302"/>
    </row>
    <row r="28" spans="1:8" ht="13.5" thickBot="1">
      <c r="A28" s="302"/>
      <c r="B28" s="472" t="s">
        <v>29</v>
      </c>
      <c r="C28" s="724">
        <v>10.130000000000001</v>
      </c>
      <c r="D28" s="724">
        <v>10.48</v>
      </c>
      <c r="E28" s="724">
        <v>0.34999999999999964</v>
      </c>
      <c r="F28" s="724">
        <v>3.4550839091806562</v>
      </c>
      <c r="G28" s="474">
        <v>3.5000000000000003E-2</v>
      </c>
      <c r="H28" s="302"/>
    </row>
    <row r="29" spans="1:8" ht="13.5" thickBot="1">
      <c r="A29" s="302"/>
      <c r="B29" s="471" t="s">
        <v>152</v>
      </c>
      <c r="C29" s="723">
        <v>5.3</v>
      </c>
      <c r="D29" s="723">
        <v>5.52</v>
      </c>
      <c r="E29" s="723">
        <v>0.21999999999999975</v>
      </c>
      <c r="F29" s="723">
        <v>4.1509433962264142</v>
      </c>
      <c r="G29" s="473">
        <v>4.2000000000000003E-2</v>
      </c>
      <c r="H29" s="302"/>
    </row>
    <row r="30" spans="1:8" ht="13.5" thickBot="1">
      <c r="A30" s="302"/>
      <c r="B30" s="472" t="s">
        <v>21</v>
      </c>
      <c r="C30" s="724">
        <v>6.95</v>
      </c>
      <c r="D30" s="724">
        <v>7.7</v>
      </c>
      <c r="E30" s="724">
        <v>0.75</v>
      </c>
      <c r="F30" s="724">
        <v>10.791366906474821</v>
      </c>
      <c r="G30" s="474">
        <v>0.108</v>
      </c>
      <c r="H30" s="302"/>
    </row>
    <row r="31" spans="1:8" ht="13.5" thickBot="1">
      <c r="A31" s="302"/>
      <c r="B31" s="471" t="s">
        <v>40</v>
      </c>
      <c r="C31" s="723">
        <v>17.34</v>
      </c>
      <c r="D31" s="723">
        <v>17.95</v>
      </c>
      <c r="E31" s="723">
        <v>0.60999999999999943</v>
      </c>
      <c r="F31" s="723">
        <v>3.5178777393310323</v>
      </c>
      <c r="G31" s="473">
        <v>3.5000000000000003E-2</v>
      </c>
      <c r="H31" s="302"/>
    </row>
    <row r="32" spans="1:8" ht="13.5" thickBot="1">
      <c r="A32" s="302"/>
      <c r="B32" s="472" t="s">
        <v>25</v>
      </c>
      <c r="C32" s="724">
        <v>4.9000000000000004</v>
      </c>
      <c r="D32" s="724">
        <v>5.1100000000000003</v>
      </c>
      <c r="E32" s="724">
        <v>0.20999999999999996</v>
      </c>
      <c r="F32" s="724">
        <v>4.2857142857142927</v>
      </c>
      <c r="G32" s="474">
        <v>4.2999999999999997E-2</v>
      </c>
      <c r="H32" s="302"/>
    </row>
    <row r="33" spans="1:8" ht="13.5" thickBot="1">
      <c r="A33" s="302"/>
      <c r="B33" s="471" t="s">
        <v>57</v>
      </c>
      <c r="C33" s="723">
        <v>8.74</v>
      </c>
      <c r="D33" s="723">
        <v>9.4700000000000006</v>
      </c>
      <c r="E33" s="723">
        <v>0.73000000000000043</v>
      </c>
      <c r="F33" s="723">
        <v>8.3524027459954233</v>
      </c>
      <c r="G33" s="473">
        <v>8.4000000000000005E-2</v>
      </c>
      <c r="H33" s="302"/>
    </row>
    <row r="34" spans="1:8" ht="13.5" thickBot="1">
      <c r="A34" s="302"/>
      <c r="B34" s="472" t="s">
        <v>53</v>
      </c>
      <c r="C34" s="724">
        <v>7.68</v>
      </c>
      <c r="D34" s="724">
        <v>8.0399999999999991</v>
      </c>
      <c r="E34" s="724">
        <v>0.35999999999999943</v>
      </c>
      <c r="F34" s="724">
        <v>4.6875</v>
      </c>
      <c r="G34" s="474">
        <v>4.7E-2</v>
      </c>
      <c r="H34" s="302"/>
    </row>
    <row r="35" spans="1:8" ht="13.5" thickBot="1">
      <c r="A35" s="302"/>
      <c r="B35" s="471" t="s">
        <v>76</v>
      </c>
      <c r="C35" s="723">
        <v>3.77</v>
      </c>
      <c r="D35" s="723">
        <v>4.63</v>
      </c>
      <c r="E35" s="723">
        <v>0.85999999999999988</v>
      </c>
      <c r="F35" s="723">
        <v>22.811671087533149</v>
      </c>
      <c r="G35" s="473">
        <v>0.22800000000000001</v>
      </c>
      <c r="H35" s="302"/>
    </row>
    <row r="36" spans="1:8" ht="13.5" thickBot="1">
      <c r="A36" s="302"/>
      <c r="B36" s="472" t="s">
        <v>38</v>
      </c>
      <c r="C36" s="724">
        <v>9.39</v>
      </c>
      <c r="D36" s="724">
        <v>10.050000000000001</v>
      </c>
      <c r="E36" s="724">
        <v>0.66000000000000014</v>
      </c>
      <c r="F36" s="724">
        <v>7.0287539936102261</v>
      </c>
      <c r="G36" s="474">
        <v>7.0000000000000007E-2</v>
      </c>
      <c r="H36" s="302"/>
    </row>
    <row r="37" spans="1:8" ht="35.25" customHeight="1">
      <c r="A37" s="302"/>
      <c r="B37" s="1118" t="s">
        <v>480</v>
      </c>
      <c r="C37" s="1118"/>
      <c r="D37" s="1118"/>
      <c r="E37" s="1118"/>
      <c r="F37" s="1118"/>
      <c r="G37" s="1118"/>
      <c r="H37" s="302"/>
    </row>
    <row r="38" spans="1:8">
      <c r="A38" s="302"/>
      <c r="B38" s="302"/>
      <c r="C38" s="442"/>
      <c r="D38" s="442"/>
      <c r="E38" s="442"/>
      <c r="F38" s="442"/>
      <c r="G38" s="442"/>
      <c r="H38" s="302"/>
    </row>
  </sheetData>
  <sheetProtection password="CF4C" sheet="1" objects="1" scenarios="1"/>
  <mergeCells count="7">
    <mergeCell ref="B37:G37"/>
    <mergeCell ref="B2:G2"/>
    <mergeCell ref="B3:B4"/>
    <mergeCell ref="E3:E4"/>
    <mergeCell ref="F3:F4"/>
    <mergeCell ref="G3:G4"/>
    <mergeCell ref="C3:D3"/>
  </mergeCells>
  <phoneticPr fontId="0" type="noConversion"/>
  <printOptions horizontalCentered="1"/>
  <pageMargins left="0.19685039370078741" right="0.19685039370078741" top="0.59055118110236227" bottom="0.59055118110236227" header="0.39370078740157483" footer="0.39370078740157483"/>
  <pageSetup paperSize="124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0">
    <tabColor theme="9" tint="-0.249977111117893"/>
    <pageSetUpPr fitToPage="1"/>
  </sheetPr>
  <dimension ref="B2:O47"/>
  <sheetViews>
    <sheetView zoomScale="55" zoomScaleNormal="55" workbookViewId="0">
      <selection activeCell="U27" sqref="U27"/>
    </sheetView>
  </sheetViews>
  <sheetFormatPr baseColWidth="10" defaultRowHeight="12.75"/>
  <cols>
    <col min="1" max="1" width="4.5703125" style="43" customWidth="1"/>
    <col min="2" max="14" width="11.42578125" style="43"/>
    <col min="15" max="15" width="9.5703125" style="43" customWidth="1"/>
    <col min="16" max="16" width="4.5703125" style="43" customWidth="1"/>
    <col min="17" max="16384" width="11.42578125" style="43"/>
  </cols>
  <sheetData>
    <row r="2" spans="2:15" ht="27" customHeight="1">
      <c r="B2" s="1406" t="s">
        <v>513</v>
      </c>
      <c r="C2" s="1407"/>
      <c r="D2" s="1407"/>
      <c r="E2" s="1407"/>
      <c r="F2" s="1407"/>
      <c r="G2" s="1407"/>
      <c r="H2" s="1407"/>
      <c r="I2" s="1407"/>
      <c r="J2" s="1407"/>
      <c r="K2" s="1407"/>
      <c r="L2" s="1407"/>
      <c r="M2" s="1407"/>
      <c r="N2" s="1407"/>
      <c r="O2" s="1407"/>
    </row>
    <row r="3" spans="2:15" ht="21" customHeight="1">
      <c r="B3" s="1406" t="s">
        <v>424</v>
      </c>
      <c r="C3" s="1407"/>
      <c r="D3" s="1407"/>
      <c r="E3" s="1407"/>
      <c r="F3" s="1407"/>
      <c r="G3" s="1407"/>
      <c r="H3" s="1407"/>
      <c r="I3" s="1407"/>
      <c r="J3" s="1407"/>
      <c r="K3" s="1407"/>
      <c r="L3" s="1407"/>
      <c r="M3" s="1407"/>
      <c r="N3" s="1407"/>
      <c r="O3" s="1407"/>
    </row>
    <row r="4" spans="2:15" ht="15.95" customHeight="1">
      <c r="B4" s="277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  <c r="O4" s="278"/>
    </row>
    <row r="5" spans="2:15" ht="15.95" customHeight="1">
      <c r="B5" s="277"/>
      <c r="C5" s="254"/>
      <c r="D5" s="254"/>
      <c r="E5" s="254"/>
      <c r="F5" s="254"/>
      <c r="G5" s="254"/>
      <c r="H5" s="254"/>
      <c r="I5" s="254"/>
      <c r="J5" s="254"/>
      <c r="K5" s="254"/>
      <c r="L5" s="254"/>
      <c r="M5" s="254"/>
      <c r="N5" s="254"/>
      <c r="O5" s="278"/>
    </row>
    <row r="6" spans="2:15" ht="15.95" customHeight="1">
      <c r="B6" s="277"/>
      <c r="C6" s="254"/>
      <c r="D6" s="254"/>
      <c r="E6" s="254"/>
      <c r="F6" s="254"/>
      <c r="G6" s="254"/>
      <c r="H6" s="254"/>
      <c r="I6" s="254"/>
      <c r="J6" s="254"/>
      <c r="K6" s="254"/>
      <c r="L6" s="254"/>
      <c r="M6" s="254"/>
      <c r="N6" s="254"/>
      <c r="O6" s="278"/>
    </row>
    <row r="7" spans="2:15" ht="15.95" customHeight="1">
      <c r="B7" s="277"/>
      <c r="C7" s="254"/>
      <c r="D7" s="254"/>
      <c r="E7" s="254"/>
      <c r="F7" s="254"/>
      <c r="G7" s="254"/>
      <c r="H7" s="254"/>
      <c r="I7" s="254"/>
      <c r="J7" s="254"/>
      <c r="K7" s="254"/>
      <c r="L7" s="254"/>
      <c r="M7" s="254"/>
      <c r="N7" s="254"/>
      <c r="O7" s="278"/>
    </row>
    <row r="8" spans="2:15" ht="15.95" customHeight="1">
      <c r="B8" s="277"/>
      <c r="C8" s="254"/>
      <c r="D8" s="254"/>
      <c r="E8" s="254"/>
      <c r="F8" s="254"/>
      <c r="G8" s="254"/>
      <c r="H8" s="254"/>
      <c r="I8" s="254"/>
      <c r="J8" s="254"/>
      <c r="K8" s="254"/>
      <c r="L8" s="254"/>
      <c r="M8" s="254"/>
      <c r="N8" s="254"/>
      <c r="O8" s="278"/>
    </row>
    <row r="9" spans="2:15" ht="15.95" customHeight="1">
      <c r="B9" s="277"/>
      <c r="C9" s="254"/>
      <c r="D9" s="254"/>
      <c r="E9" s="254"/>
      <c r="F9" s="254"/>
      <c r="G9" s="254"/>
      <c r="H9" s="254"/>
      <c r="I9" s="254"/>
      <c r="J9" s="254"/>
      <c r="K9" s="254"/>
      <c r="L9" s="254"/>
      <c r="M9" s="254"/>
      <c r="N9" s="254"/>
      <c r="O9" s="278"/>
    </row>
    <row r="10" spans="2:15" ht="15.95" customHeight="1">
      <c r="B10" s="277"/>
      <c r="C10" s="254"/>
      <c r="D10" s="254"/>
      <c r="E10" s="254"/>
      <c r="F10" s="254"/>
      <c r="G10" s="254"/>
      <c r="H10" s="254"/>
      <c r="I10" s="254"/>
      <c r="J10" s="254"/>
      <c r="K10" s="254"/>
      <c r="L10" s="254"/>
      <c r="M10" s="254"/>
      <c r="N10" s="254"/>
      <c r="O10" s="278"/>
    </row>
    <row r="11" spans="2:15" ht="15.95" customHeight="1">
      <c r="B11" s="277"/>
      <c r="C11" s="254"/>
      <c r="D11" s="254"/>
      <c r="E11" s="254"/>
      <c r="F11" s="254"/>
      <c r="G11" s="254"/>
      <c r="H11" s="254"/>
      <c r="I11" s="254"/>
      <c r="J11" s="254"/>
      <c r="K11" s="254"/>
      <c r="L11" s="254"/>
      <c r="M11" s="254"/>
      <c r="N11" s="254"/>
      <c r="O11" s="278"/>
    </row>
    <row r="12" spans="2:15" ht="34.5" customHeight="1">
      <c r="B12" s="277"/>
      <c r="C12" s="254"/>
      <c r="D12" s="254"/>
      <c r="E12" s="254"/>
      <c r="F12" s="254"/>
      <c r="G12" s="254"/>
      <c r="H12" s="254"/>
      <c r="I12" s="254"/>
      <c r="J12" s="254"/>
      <c r="K12" s="254"/>
      <c r="L12" s="254"/>
      <c r="M12" s="254"/>
      <c r="N12" s="254"/>
      <c r="O12" s="278"/>
    </row>
    <row r="13" spans="2:15" ht="34.5" customHeight="1">
      <c r="B13" s="277"/>
      <c r="C13" s="254"/>
      <c r="D13" s="254"/>
      <c r="E13" s="254"/>
      <c r="F13" s="254"/>
      <c r="G13" s="254"/>
      <c r="H13" s="254"/>
      <c r="I13" s="254"/>
      <c r="J13" s="254"/>
      <c r="K13" s="254"/>
      <c r="L13" s="254"/>
      <c r="M13" s="254"/>
      <c r="N13" s="254"/>
      <c r="O13" s="278"/>
    </row>
    <row r="14" spans="2:15" ht="34.5" customHeight="1">
      <c r="B14" s="277"/>
      <c r="C14" s="254"/>
      <c r="D14" s="254"/>
      <c r="E14" s="254"/>
      <c r="F14" s="254"/>
      <c r="G14" s="254"/>
      <c r="H14" s="254"/>
      <c r="I14" s="254"/>
      <c r="J14" s="254"/>
      <c r="K14" s="254"/>
      <c r="L14" s="254"/>
      <c r="M14" s="254"/>
      <c r="N14" s="254"/>
      <c r="O14" s="278"/>
    </row>
    <row r="15" spans="2:15" ht="34.5" customHeight="1">
      <c r="B15" s="277"/>
      <c r="C15" s="254"/>
      <c r="D15" s="254"/>
      <c r="E15" s="254"/>
      <c r="F15" s="254"/>
      <c r="G15" s="254"/>
      <c r="H15" s="254"/>
      <c r="I15" s="254"/>
      <c r="J15" s="254"/>
      <c r="K15" s="254"/>
      <c r="L15" s="254"/>
      <c r="M15" s="254"/>
      <c r="N15" s="254"/>
      <c r="O15" s="278"/>
    </row>
    <row r="16" spans="2:15" ht="34.5" customHeight="1">
      <c r="B16" s="277"/>
      <c r="C16" s="254"/>
      <c r="D16" s="254"/>
      <c r="E16" s="254"/>
      <c r="F16" s="254"/>
      <c r="G16" s="254"/>
      <c r="H16" s="254"/>
      <c r="I16" s="254"/>
      <c r="J16" s="254"/>
      <c r="K16" s="254"/>
      <c r="L16" s="254"/>
      <c r="M16" s="254"/>
      <c r="N16" s="254"/>
      <c r="O16" s="278"/>
    </row>
    <row r="17" spans="2:15" ht="34.5" customHeight="1">
      <c r="B17" s="277"/>
      <c r="C17" s="254"/>
      <c r="D17" s="254"/>
      <c r="E17" s="254"/>
      <c r="F17" s="254"/>
      <c r="G17" s="254"/>
      <c r="H17" s="254"/>
      <c r="I17" s="254"/>
      <c r="J17" s="254"/>
      <c r="K17" s="254"/>
      <c r="L17" s="254"/>
      <c r="M17" s="254"/>
      <c r="N17" s="254"/>
      <c r="O17" s="278"/>
    </row>
    <row r="18" spans="2:15" ht="34.5" customHeight="1">
      <c r="B18" s="277"/>
      <c r="C18" s="254"/>
      <c r="D18" s="254"/>
      <c r="E18" s="254"/>
      <c r="F18" s="254"/>
      <c r="G18" s="254"/>
      <c r="H18" s="254"/>
      <c r="I18" s="254"/>
      <c r="J18" s="254"/>
      <c r="K18" s="254"/>
      <c r="L18" s="254"/>
      <c r="M18" s="254"/>
      <c r="N18" s="254"/>
      <c r="O18" s="278"/>
    </row>
    <row r="19" spans="2:15" ht="34.5" customHeight="1">
      <c r="B19" s="277"/>
      <c r="C19" s="254"/>
      <c r="D19" s="254"/>
      <c r="E19" s="254"/>
      <c r="F19" s="254"/>
      <c r="G19" s="254"/>
      <c r="H19" s="254"/>
      <c r="I19" s="254"/>
      <c r="J19" s="254"/>
      <c r="K19" s="254"/>
      <c r="L19" s="254"/>
      <c r="M19" s="254"/>
      <c r="N19" s="254"/>
      <c r="O19" s="278"/>
    </row>
    <row r="20" spans="2:15" ht="34.5" customHeight="1">
      <c r="B20" s="277"/>
      <c r="C20" s="254"/>
      <c r="D20" s="254"/>
      <c r="E20" s="254"/>
      <c r="F20" s="254"/>
      <c r="G20" s="254"/>
      <c r="H20" s="254"/>
      <c r="I20" s="254"/>
      <c r="J20" s="254"/>
      <c r="K20" s="254"/>
      <c r="L20" s="254"/>
      <c r="M20" s="254"/>
      <c r="N20" s="254"/>
      <c r="O20" s="278"/>
    </row>
    <row r="21" spans="2:15" ht="34.5" customHeight="1">
      <c r="B21" s="277"/>
      <c r="C21" s="254"/>
      <c r="D21" s="254"/>
      <c r="E21" s="254"/>
      <c r="F21" s="254"/>
      <c r="G21" s="254"/>
      <c r="H21" s="254"/>
      <c r="I21" s="254"/>
      <c r="J21" s="254"/>
      <c r="K21" s="254"/>
      <c r="L21" s="254"/>
      <c r="M21" s="254"/>
      <c r="N21" s="254"/>
      <c r="O21" s="278"/>
    </row>
    <row r="22" spans="2:15" ht="34.5" customHeight="1">
      <c r="B22" s="277"/>
      <c r="C22" s="254"/>
      <c r="D22" s="254"/>
      <c r="E22" s="254"/>
      <c r="F22" s="254"/>
      <c r="G22" s="254"/>
      <c r="H22" s="254"/>
      <c r="I22" s="254"/>
      <c r="J22" s="254"/>
      <c r="K22" s="254"/>
      <c r="L22" s="254"/>
      <c r="M22" s="254"/>
      <c r="N22" s="254"/>
      <c r="O22" s="278"/>
    </row>
    <row r="23" spans="2:15" ht="34.5" customHeight="1">
      <c r="B23" s="277"/>
      <c r="C23" s="254"/>
      <c r="D23" s="254"/>
      <c r="E23" s="254"/>
      <c r="F23" s="254"/>
      <c r="G23" s="254"/>
      <c r="H23" s="254"/>
      <c r="I23" s="254"/>
      <c r="J23" s="254"/>
      <c r="K23" s="254"/>
      <c r="L23" s="254"/>
      <c r="M23" s="254"/>
      <c r="N23" s="254"/>
      <c r="O23" s="278"/>
    </row>
    <row r="24" spans="2:15" ht="34.5" customHeight="1">
      <c r="B24" s="277"/>
      <c r="C24" s="254"/>
      <c r="D24" s="254"/>
      <c r="E24" s="254"/>
      <c r="F24" s="254"/>
      <c r="G24" s="254"/>
      <c r="H24" s="254"/>
      <c r="I24" s="254"/>
      <c r="J24" s="254"/>
      <c r="K24" s="254"/>
      <c r="L24" s="254"/>
      <c r="M24" s="254"/>
      <c r="N24" s="254"/>
      <c r="O24" s="278"/>
    </row>
    <row r="25" spans="2:15" ht="34.5" customHeight="1">
      <c r="B25" s="277"/>
      <c r="C25" s="254"/>
      <c r="D25" s="254"/>
      <c r="E25" s="254"/>
      <c r="F25" s="254"/>
      <c r="G25" s="254"/>
      <c r="H25" s="254"/>
      <c r="I25" s="254"/>
      <c r="J25" s="254"/>
      <c r="K25" s="254"/>
      <c r="L25" s="254"/>
      <c r="M25" s="254"/>
      <c r="N25" s="254"/>
      <c r="O25" s="278"/>
    </row>
    <row r="26" spans="2:15" ht="15.95" customHeight="1">
      <c r="B26" s="277"/>
      <c r="C26" s="254"/>
      <c r="D26" s="254"/>
      <c r="E26" s="254"/>
      <c r="F26" s="254"/>
      <c r="G26" s="254"/>
      <c r="H26" s="254"/>
      <c r="I26" s="254"/>
      <c r="J26" s="254"/>
      <c r="K26" s="254"/>
      <c r="L26" s="254"/>
      <c r="M26" s="254"/>
      <c r="N26" s="254"/>
      <c r="O26" s="278"/>
    </row>
    <row r="27" spans="2:15" ht="15.95" customHeight="1">
      <c r="B27" s="277"/>
      <c r="C27" s="254"/>
      <c r="D27" s="254"/>
      <c r="E27" s="254"/>
      <c r="F27" s="254"/>
      <c r="G27" s="254"/>
      <c r="H27" s="254"/>
      <c r="I27" s="254"/>
      <c r="J27" s="254"/>
      <c r="K27" s="254"/>
      <c r="L27" s="254"/>
      <c r="M27" s="254"/>
      <c r="N27" s="254"/>
      <c r="O27" s="278"/>
    </row>
    <row r="28" spans="2:15" ht="15.95" customHeight="1">
      <c r="B28" s="277"/>
      <c r="C28" s="254"/>
      <c r="D28" s="254"/>
      <c r="E28" s="254"/>
      <c r="F28" s="254"/>
      <c r="G28" s="254"/>
      <c r="H28" s="254"/>
      <c r="I28" s="254"/>
      <c r="J28" s="254"/>
      <c r="K28" s="254"/>
      <c r="L28" s="254"/>
      <c r="M28" s="254"/>
      <c r="N28" s="254"/>
      <c r="O28" s="278"/>
    </row>
    <row r="29" spans="2:15" ht="15.95" customHeight="1">
      <c r="B29" s="277"/>
      <c r="C29" s="254"/>
      <c r="D29" s="254"/>
      <c r="E29" s="254"/>
      <c r="F29" s="254"/>
      <c r="G29" s="254"/>
      <c r="H29" s="254"/>
      <c r="I29" s="254"/>
      <c r="J29" s="254"/>
      <c r="K29" s="254"/>
      <c r="L29" s="254"/>
      <c r="M29" s="254"/>
      <c r="N29" s="254"/>
      <c r="O29" s="278"/>
    </row>
    <row r="30" spans="2:15" ht="15.95" customHeight="1">
      <c r="B30" s="277"/>
      <c r="C30" s="254"/>
      <c r="D30" s="254"/>
      <c r="E30" s="254"/>
      <c r="F30" s="254"/>
      <c r="G30" s="254"/>
      <c r="H30" s="254"/>
      <c r="I30" s="254"/>
      <c r="J30" s="254"/>
      <c r="K30" s="254"/>
      <c r="L30" s="254"/>
      <c r="M30" s="254"/>
      <c r="N30" s="254"/>
      <c r="O30" s="278"/>
    </row>
    <row r="31" spans="2:15" ht="15.95" customHeight="1">
      <c r="B31" s="277"/>
      <c r="C31" s="254"/>
      <c r="D31" s="254"/>
      <c r="E31" s="254"/>
      <c r="F31" s="254"/>
      <c r="G31" s="254"/>
      <c r="H31" s="254"/>
      <c r="I31" s="254"/>
      <c r="J31" s="254"/>
      <c r="K31" s="254"/>
      <c r="L31" s="254"/>
      <c r="M31" s="254"/>
      <c r="N31" s="254"/>
      <c r="O31" s="278"/>
    </row>
    <row r="32" spans="2:15" ht="15.95" customHeight="1">
      <c r="B32" s="277"/>
      <c r="C32" s="254"/>
      <c r="D32" s="254"/>
      <c r="E32" s="254"/>
      <c r="F32" s="254"/>
      <c r="G32" s="254"/>
      <c r="H32" s="254"/>
      <c r="I32" s="254"/>
      <c r="J32" s="254"/>
      <c r="K32" s="254"/>
      <c r="L32" s="254"/>
      <c r="M32" s="254"/>
      <c r="N32" s="254"/>
      <c r="O32" s="278"/>
    </row>
    <row r="33" spans="2:15" ht="15.95" customHeight="1">
      <c r="B33" s="277"/>
      <c r="C33" s="254"/>
      <c r="D33" s="254"/>
      <c r="E33" s="254"/>
      <c r="F33" s="254"/>
      <c r="G33" s="254"/>
      <c r="H33" s="254"/>
      <c r="I33" s="254"/>
      <c r="J33" s="254"/>
      <c r="K33" s="254"/>
      <c r="L33" s="254"/>
      <c r="M33" s="254"/>
      <c r="N33" s="254"/>
      <c r="O33" s="278"/>
    </row>
    <row r="34" spans="2:15" ht="15.95" customHeight="1">
      <c r="B34" s="277"/>
      <c r="C34" s="254"/>
      <c r="D34" s="254"/>
      <c r="E34" s="254"/>
      <c r="F34" s="254"/>
      <c r="G34" s="254"/>
      <c r="H34" s="254"/>
      <c r="I34" s="254"/>
      <c r="J34" s="254"/>
      <c r="K34" s="254"/>
      <c r="L34" s="254"/>
      <c r="M34" s="254"/>
      <c r="N34" s="254"/>
      <c r="O34" s="278"/>
    </row>
    <row r="35" spans="2:15" ht="15.95" customHeight="1">
      <c r="B35" s="277"/>
      <c r="C35" s="254"/>
      <c r="D35" s="254"/>
      <c r="E35" s="254"/>
      <c r="F35" s="254"/>
      <c r="G35" s="254"/>
      <c r="H35" s="254"/>
      <c r="I35" s="254"/>
      <c r="J35" s="254"/>
      <c r="K35" s="254"/>
      <c r="L35" s="254"/>
      <c r="M35" s="254"/>
      <c r="N35" s="254"/>
      <c r="O35" s="278"/>
    </row>
    <row r="36" spans="2:15" ht="15.95" customHeight="1">
      <c r="B36" s="277"/>
      <c r="C36" s="254"/>
      <c r="D36" s="254"/>
      <c r="E36" s="254"/>
      <c r="F36" s="254"/>
      <c r="G36" s="254"/>
      <c r="H36" s="254"/>
      <c r="I36" s="254"/>
      <c r="J36" s="254"/>
      <c r="K36" s="254"/>
      <c r="L36" s="254"/>
      <c r="M36" s="254"/>
      <c r="N36" s="254"/>
      <c r="O36" s="278"/>
    </row>
    <row r="37" spans="2:15" ht="15.95" customHeight="1">
      <c r="B37" s="277"/>
      <c r="C37" s="254"/>
      <c r="D37" s="254"/>
      <c r="E37" s="254"/>
      <c r="F37" s="254"/>
      <c r="G37" s="254"/>
      <c r="H37" s="254"/>
      <c r="I37" s="254"/>
      <c r="J37" s="254"/>
      <c r="K37" s="254"/>
      <c r="L37" s="254"/>
      <c r="M37" s="254"/>
      <c r="N37" s="254"/>
      <c r="O37" s="278"/>
    </row>
    <row r="38" spans="2:15" ht="15.95" customHeight="1">
      <c r="B38" s="277"/>
      <c r="C38" s="254"/>
      <c r="D38" s="254"/>
      <c r="E38" s="254"/>
      <c r="F38" s="254"/>
      <c r="G38" s="254"/>
      <c r="H38" s="254"/>
      <c r="I38" s="254"/>
      <c r="J38" s="254"/>
      <c r="K38" s="254"/>
      <c r="L38" s="254"/>
      <c r="M38" s="254"/>
      <c r="N38" s="254"/>
      <c r="O38" s="278"/>
    </row>
    <row r="39" spans="2:15" ht="15.95" customHeight="1">
      <c r="B39" s="277"/>
      <c r="C39" s="254"/>
      <c r="D39" s="254"/>
      <c r="E39" s="254"/>
      <c r="F39" s="254"/>
      <c r="G39" s="254"/>
      <c r="H39" s="254"/>
      <c r="I39" s="254"/>
      <c r="J39" s="254"/>
      <c r="K39" s="254"/>
      <c r="L39" s="254"/>
      <c r="M39" s="254"/>
      <c r="N39" s="254"/>
      <c r="O39" s="278"/>
    </row>
    <row r="40" spans="2:15" ht="15.95" customHeight="1">
      <c r="B40" s="277"/>
      <c r="C40" s="254"/>
      <c r="D40" s="254"/>
      <c r="E40" s="254"/>
      <c r="F40" s="254"/>
      <c r="G40" s="254"/>
      <c r="H40" s="254"/>
      <c r="I40" s="254"/>
      <c r="J40" s="254"/>
      <c r="K40" s="254"/>
      <c r="L40" s="254"/>
      <c r="M40" s="254"/>
      <c r="N40" s="254"/>
      <c r="O40" s="278"/>
    </row>
    <row r="41" spans="2:15" ht="15.95" customHeight="1">
      <c r="B41" s="277"/>
      <c r="C41" s="254"/>
      <c r="D41" s="254"/>
      <c r="E41" s="254"/>
      <c r="F41" s="254"/>
      <c r="G41" s="254"/>
      <c r="H41" s="254"/>
      <c r="I41" s="254"/>
      <c r="J41" s="254"/>
      <c r="K41" s="254"/>
      <c r="L41" s="254"/>
      <c r="M41" s="254"/>
      <c r="N41" s="254"/>
      <c r="O41" s="278"/>
    </row>
    <row r="42" spans="2:15" ht="15.95" customHeight="1">
      <c r="B42" s="277"/>
      <c r="C42" s="254"/>
      <c r="D42" s="254"/>
      <c r="E42" s="254"/>
      <c r="F42" s="254"/>
      <c r="G42" s="254"/>
      <c r="H42" s="254"/>
      <c r="I42" s="254"/>
      <c r="J42" s="254"/>
      <c r="K42" s="254"/>
      <c r="L42" s="254"/>
      <c r="M42" s="254"/>
      <c r="N42" s="254"/>
      <c r="O42" s="278"/>
    </row>
    <row r="43" spans="2:15" ht="15.95" customHeight="1">
      <c r="B43" s="277"/>
      <c r="C43" s="254"/>
      <c r="D43" s="254"/>
      <c r="E43" s="254"/>
      <c r="F43" s="254"/>
      <c r="G43" s="254"/>
      <c r="H43" s="254"/>
      <c r="I43" s="254"/>
      <c r="J43" s="254"/>
      <c r="K43" s="254"/>
      <c r="L43" s="254"/>
      <c r="M43" s="254"/>
      <c r="N43" s="254"/>
      <c r="O43" s="278"/>
    </row>
    <row r="44" spans="2:15" ht="15.95" customHeight="1">
      <c r="B44" s="277"/>
      <c r="C44" s="254"/>
      <c r="D44" s="254"/>
      <c r="E44" s="254"/>
      <c r="F44" s="254"/>
      <c r="G44" s="254"/>
      <c r="H44" s="254"/>
      <c r="I44" s="254"/>
      <c r="J44" s="254"/>
      <c r="K44" s="254"/>
      <c r="L44" s="254"/>
      <c r="M44" s="254"/>
      <c r="N44" s="254"/>
      <c r="O44" s="278"/>
    </row>
    <row r="45" spans="2:15" ht="15.95" customHeight="1">
      <c r="B45" s="277"/>
      <c r="C45" s="254"/>
      <c r="D45" s="254"/>
      <c r="E45" s="254"/>
      <c r="F45" s="254"/>
      <c r="G45" s="254"/>
      <c r="H45" s="254"/>
      <c r="I45" s="254"/>
      <c r="J45" s="254"/>
      <c r="K45" s="254"/>
      <c r="L45" s="254"/>
      <c r="M45" s="254"/>
      <c r="N45" s="254"/>
      <c r="O45" s="278"/>
    </row>
    <row r="46" spans="2:15" ht="15.95" customHeight="1" thickBot="1">
      <c r="B46" s="279"/>
      <c r="C46" s="280"/>
      <c r="D46" s="280"/>
      <c r="E46" s="280"/>
      <c r="F46" s="280"/>
      <c r="G46" s="280"/>
      <c r="H46" s="280"/>
      <c r="I46" s="280"/>
      <c r="J46" s="280"/>
      <c r="K46" s="280"/>
      <c r="L46" s="280"/>
      <c r="M46" s="280"/>
      <c r="N46" s="280"/>
      <c r="O46" s="281"/>
    </row>
    <row r="47" spans="2:15" ht="45" customHeight="1" thickTop="1">
      <c r="B47" s="1408" t="s">
        <v>514</v>
      </c>
      <c r="C47" s="1408"/>
      <c r="D47" s="1408"/>
      <c r="E47" s="1408"/>
      <c r="F47" s="1408"/>
      <c r="G47" s="1408"/>
      <c r="H47" s="1408"/>
      <c r="I47" s="1408"/>
      <c r="J47" s="1408"/>
      <c r="K47" s="1408"/>
      <c r="L47" s="1408"/>
      <c r="M47" s="1408"/>
      <c r="N47" s="1408"/>
      <c r="O47" s="1408"/>
    </row>
  </sheetData>
  <sheetProtection password="CF4C" sheet="1" objects="1" scenarios="1"/>
  <mergeCells count="3">
    <mergeCell ref="B2:O2"/>
    <mergeCell ref="B3:O3"/>
    <mergeCell ref="B47:O47"/>
  </mergeCells>
  <printOptions horizontalCentered="1"/>
  <pageMargins left="0.59055118110236227" right="0.47244094488188981" top="0.74803149606299213" bottom="0.74803149606299213" header="0.31496062992125984" footer="0.31496062992125984"/>
  <pageSetup orientation="landscape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3">
    <tabColor theme="9" tint="-0.249977111117893"/>
  </sheetPr>
  <dimension ref="B1:H31"/>
  <sheetViews>
    <sheetView zoomScale="70" zoomScaleNormal="70" workbookViewId="0">
      <selection activeCell="L16" sqref="L16"/>
    </sheetView>
  </sheetViews>
  <sheetFormatPr baseColWidth="10" defaultRowHeight="12.75"/>
  <cols>
    <col min="1" max="1" width="6.7109375" style="282" customWidth="1"/>
    <col min="2" max="8" width="12.7109375" style="282" customWidth="1"/>
    <col min="9" max="9" width="6.7109375" style="282" customWidth="1"/>
    <col min="10" max="16384" width="11.42578125" style="282"/>
  </cols>
  <sheetData>
    <row r="1" spans="2:8" ht="13.5" thickBot="1"/>
    <row r="2" spans="2:8" ht="35.25" customHeight="1">
      <c r="B2" s="1411" t="s">
        <v>515</v>
      </c>
      <c r="C2" s="1412"/>
      <c r="D2" s="1413"/>
      <c r="E2" s="1413"/>
      <c r="F2" s="1413"/>
      <c r="G2" s="1413"/>
      <c r="H2" s="1414"/>
    </row>
    <row r="3" spans="2:8" ht="18" customHeight="1">
      <c r="B3" s="1415" t="s">
        <v>424</v>
      </c>
      <c r="C3" s="1416"/>
      <c r="D3" s="1416"/>
      <c r="E3" s="1416"/>
      <c r="F3" s="1416"/>
      <c r="G3" s="1416"/>
      <c r="H3" s="1417"/>
    </row>
    <row r="4" spans="2:8">
      <c r="B4" s="948"/>
      <c r="C4" s="947"/>
      <c r="D4" s="947"/>
      <c r="E4" s="947"/>
      <c r="F4" s="947"/>
      <c r="G4" s="947"/>
      <c r="H4" s="949"/>
    </row>
    <row r="5" spans="2:8" ht="60.75" customHeight="1">
      <c r="B5" s="948"/>
      <c r="C5" s="947"/>
      <c r="D5" s="947"/>
      <c r="E5" s="947"/>
      <c r="F5" s="947"/>
      <c r="G5" s="947"/>
      <c r="H5" s="949"/>
    </row>
    <row r="6" spans="2:8" ht="65.25" customHeight="1">
      <c r="B6" s="948"/>
      <c r="C6" s="947"/>
      <c r="D6" s="947"/>
      <c r="E6" s="947"/>
      <c r="F6" s="947"/>
      <c r="G6" s="947"/>
      <c r="H6" s="949"/>
    </row>
    <row r="7" spans="2:8" ht="42" customHeight="1">
      <c r="B7" s="948"/>
      <c r="C7" s="947"/>
      <c r="D7" s="947"/>
      <c r="E7" s="947"/>
      <c r="F7" s="947"/>
      <c r="G7" s="947"/>
      <c r="H7" s="949"/>
    </row>
    <row r="8" spans="2:8" ht="42" customHeight="1">
      <c r="B8" s="948"/>
      <c r="C8" s="947"/>
      <c r="D8" s="947"/>
      <c r="E8" s="947"/>
      <c r="F8" s="947"/>
      <c r="G8" s="947"/>
      <c r="H8" s="949"/>
    </row>
    <row r="9" spans="2:8" ht="42" customHeight="1">
      <c r="B9" s="948"/>
      <c r="C9" s="947"/>
      <c r="D9" s="947"/>
      <c r="E9" s="947"/>
      <c r="F9" s="947"/>
      <c r="G9" s="947"/>
      <c r="H9" s="949"/>
    </row>
    <row r="10" spans="2:8" ht="42" customHeight="1">
      <c r="B10" s="948"/>
      <c r="C10" s="947"/>
      <c r="D10" s="947"/>
      <c r="E10" s="947"/>
      <c r="F10" s="947"/>
      <c r="G10" s="947"/>
      <c r="H10" s="949"/>
    </row>
    <row r="11" spans="2:8" ht="42" customHeight="1">
      <c r="B11" s="948"/>
      <c r="C11" s="947"/>
      <c r="D11" s="947"/>
      <c r="E11" s="947"/>
      <c r="F11" s="947"/>
      <c r="G11" s="947"/>
      <c r="H11" s="949"/>
    </row>
    <row r="12" spans="2:8" ht="42" customHeight="1">
      <c r="B12" s="948"/>
      <c r="C12" s="947"/>
      <c r="D12" s="947"/>
      <c r="E12" s="947"/>
      <c r="F12" s="947"/>
      <c r="G12" s="947"/>
      <c r="H12" s="949"/>
    </row>
    <row r="13" spans="2:8" ht="42" customHeight="1">
      <c r="B13" s="948"/>
      <c r="C13" s="947"/>
      <c r="D13" s="947"/>
      <c r="E13" s="947"/>
      <c r="F13" s="947"/>
      <c r="G13" s="947"/>
      <c r="H13" s="949"/>
    </row>
    <row r="14" spans="2:8" ht="42" customHeight="1">
      <c r="B14" s="948"/>
      <c r="C14" s="947"/>
      <c r="D14" s="947"/>
      <c r="E14" s="947"/>
      <c r="F14" s="947"/>
      <c r="G14" s="947"/>
      <c r="H14" s="949"/>
    </row>
    <row r="15" spans="2:8" ht="42" customHeight="1">
      <c r="B15" s="948"/>
      <c r="C15" s="947"/>
      <c r="D15" s="947"/>
      <c r="E15" s="947"/>
      <c r="F15" s="947"/>
      <c r="G15" s="947"/>
      <c r="H15" s="949"/>
    </row>
    <row r="16" spans="2:8" ht="42" customHeight="1">
      <c r="B16" s="948"/>
      <c r="C16" s="947"/>
      <c r="D16" s="947"/>
      <c r="E16" s="947"/>
      <c r="F16" s="947"/>
      <c r="G16" s="947"/>
      <c r="H16" s="949"/>
    </row>
    <row r="17" spans="2:8" ht="42" customHeight="1">
      <c r="B17" s="948"/>
      <c r="C17" s="947"/>
      <c r="D17" s="947"/>
      <c r="E17" s="947"/>
      <c r="F17" s="947"/>
      <c r="G17" s="947"/>
      <c r="H17" s="949"/>
    </row>
    <row r="18" spans="2:8" ht="42" customHeight="1">
      <c r="B18" s="948"/>
      <c r="C18" s="947"/>
      <c r="D18" s="947"/>
      <c r="E18" s="947"/>
      <c r="F18" s="947"/>
      <c r="G18" s="947"/>
      <c r="H18" s="949"/>
    </row>
    <row r="19" spans="2:8" ht="42" customHeight="1">
      <c r="B19" s="948"/>
      <c r="C19" s="947"/>
      <c r="D19" s="947"/>
      <c r="E19" s="947"/>
      <c r="F19" s="947"/>
      <c r="G19" s="947"/>
      <c r="H19" s="949"/>
    </row>
    <row r="20" spans="2:8" ht="42" customHeight="1">
      <c r="B20" s="948"/>
      <c r="C20" s="947"/>
      <c r="D20" s="947"/>
      <c r="E20" s="947"/>
      <c r="F20" s="947"/>
      <c r="G20" s="947"/>
      <c r="H20" s="949"/>
    </row>
    <row r="21" spans="2:8" ht="42" customHeight="1">
      <c r="B21" s="948"/>
      <c r="C21" s="947"/>
      <c r="D21" s="947"/>
      <c r="E21" s="947"/>
      <c r="F21" s="947"/>
      <c r="G21" s="947"/>
      <c r="H21" s="949"/>
    </row>
    <row r="22" spans="2:8" ht="42" customHeight="1">
      <c r="B22" s="948"/>
      <c r="C22" s="947"/>
      <c r="D22" s="947"/>
      <c r="E22" s="947"/>
      <c r="F22" s="947"/>
      <c r="G22" s="947"/>
      <c r="H22" s="949"/>
    </row>
    <row r="23" spans="2:8" ht="42" customHeight="1">
      <c r="B23" s="948"/>
      <c r="C23" s="947"/>
      <c r="D23" s="947"/>
      <c r="E23" s="947"/>
      <c r="F23" s="947"/>
      <c r="G23" s="947"/>
      <c r="H23" s="949"/>
    </row>
    <row r="24" spans="2:8" ht="42" customHeight="1">
      <c r="B24" s="948"/>
      <c r="C24" s="947"/>
      <c r="D24" s="947"/>
      <c r="E24" s="947"/>
      <c r="F24" s="947"/>
      <c r="G24" s="947"/>
      <c r="H24" s="949"/>
    </row>
    <row r="25" spans="2:8" ht="42" customHeight="1">
      <c r="B25" s="948"/>
      <c r="C25" s="947"/>
      <c r="D25" s="947"/>
      <c r="E25" s="947"/>
      <c r="F25" s="947"/>
      <c r="G25" s="947"/>
      <c r="H25" s="949"/>
    </row>
    <row r="26" spans="2:8" ht="42" customHeight="1">
      <c r="B26" s="948"/>
      <c r="C26" s="947"/>
      <c r="D26" s="947"/>
      <c r="E26" s="947"/>
      <c r="F26" s="947"/>
      <c r="G26" s="947"/>
      <c r="H26" s="949"/>
    </row>
    <row r="27" spans="2:8" ht="42" customHeight="1">
      <c r="B27" s="948"/>
      <c r="C27" s="947"/>
      <c r="D27" s="947"/>
      <c r="E27" s="947"/>
      <c r="F27" s="947"/>
      <c r="G27" s="947"/>
      <c r="H27" s="949"/>
    </row>
    <row r="28" spans="2:8" ht="42" customHeight="1">
      <c r="B28" s="948"/>
      <c r="C28" s="947"/>
      <c r="D28" s="947"/>
      <c r="E28" s="947"/>
      <c r="F28" s="947"/>
      <c r="G28" s="947"/>
      <c r="H28" s="949"/>
    </row>
    <row r="29" spans="2:8" ht="42" customHeight="1" thickBot="1">
      <c r="B29" s="950"/>
      <c r="C29" s="951"/>
      <c r="D29" s="951"/>
      <c r="E29" s="951"/>
      <c r="F29" s="951"/>
      <c r="G29" s="951"/>
      <c r="H29" s="952"/>
    </row>
    <row r="30" spans="2:8" ht="50.25" customHeight="1">
      <c r="B30" s="1409" t="s">
        <v>310</v>
      </c>
      <c r="C30" s="1410"/>
      <c r="D30" s="1410"/>
      <c r="E30" s="1410"/>
      <c r="F30" s="1410"/>
      <c r="G30" s="1410"/>
      <c r="H30" s="1410"/>
    </row>
    <row r="31" spans="2:8" ht="27.75" customHeight="1"/>
  </sheetData>
  <sheetProtection password="CF4C" sheet="1" objects="1" scenarios="1"/>
  <mergeCells count="3">
    <mergeCell ref="B30:H30"/>
    <mergeCell ref="B2:H2"/>
    <mergeCell ref="B3:H3"/>
  </mergeCells>
  <printOptions horizontalCentered="1"/>
  <pageMargins left="0.19685039370078741" right="0.19685039370078741" top="0.39370078740157483" bottom="0.39370078740157483" header="0.19685039370078741" footer="0.19685039370078741"/>
  <pageSetup paperSize="124" scale="70" orientation="portrait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2">
    <tabColor theme="9" tint="-0.249977111117893"/>
    <pageSetUpPr fitToPage="1"/>
  </sheetPr>
  <dimension ref="B1:F20"/>
  <sheetViews>
    <sheetView workbookViewId="0">
      <selection activeCell="I10" sqref="I10"/>
    </sheetView>
  </sheetViews>
  <sheetFormatPr baseColWidth="10" defaultRowHeight="12.75"/>
  <cols>
    <col min="1" max="1" width="4.5703125" style="4" customWidth="1"/>
    <col min="2" max="2" width="23.7109375" style="4" customWidth="1"/>
    <col min="3" max="3" width="19.5703125" style="4" customWidth="1"/>
    <col min="4" max="4" width="6" style="4" customWidth="1"/>
    <col min="5" max="5" width="11.42578125" style="4"/>
    <col min="6" max="6" width="7.42578125" style="4" customWidth="1"/>
    <col min="7" max="16384" width="11.42578125" style="4"/>
  </cols>
  <sheetData>
    <row r="1" spans="2:6" ht="13.5" thickBot="1"/>
    <row r="2" spans="2:6" ht="38.25" customHeight="1" thickBot="1">
      <c r="B2" s="1420" t="s">
        <v>518</v>
      </c>
      <c r="C2" s="1421"/>
      <c r="D2" s="1421"/>
      <c r="E2" s="1421"/>
      <c r="F2" s="1422"/>
    </row>
    <row r="3" spans="2:6">
      <c r="B3" s="939"/>
      <c r="C3" s="940"/>
      <c r="D3" s="940"/>
      <c r="E3" s="940"/>
      <c r="F3" s="941"/>
    </row>
    <row r="4" spans="2:6">
      <c r="B4" s="942"/>
      <c r="C4" s="221"/>
      <c r="D4" s="221"/>
      <c r="E4" s="221"/>
      <c r="F4" s="943"/>
    </row>
    <row r="5" spans="2:6">
      <c r="B5" s="942"/>
      <c r="C5" s="221"/>
      <c r="D5" s="221"/>
      <c r="E5" s="221"/>
      <c r="F5" s="943"/>
    </row>
    <row r="6" spans="2:6">
      <c r="B6" s="942"/>
      <c r="C6" s="221"/>
      <c r="D6" s="221"/>
      <c r="E6" s="221"/>
      <c r="F6" s="943"/>
    </row>
    <row r="7" spans="2:6">
      <c r="B7" s="942"/>
      <c r="C7" s="221"/>
      <c r="D7" s="221"/>
      <c r="E7" s="221"/>
      <c r="F7" s="943"/>
    </row>
    <row r="8" spans="2:6">
      <c r="B8" s="942"/>
      <c r="C8" s="221"/>
      <c r="D8" s="221"/>
      <c r="E8" s="221"/>
      <c r="F8" s="943"/>
    </row>
    <row r="9" spans="2:6">
      <c r="B9" s="942"/>
      <c r="C9" s="221"/>
      <c r="D9" s="221"/>
      <c r="E9" s="221"/>
      <c r="F9" s="943"/>
    </row>
    <row r="10" spans="2:6">
      <c r="B10" s="942"/>
      <c r="C10" s="221"/>
      <c r="D10" s="221"/>
      <c r="E10" s="221"/>
      <c r="F10" s="943"/>
    </row>
    <row r="11" spans="2:6">
      <c r="B11" s="942"/>
      <c r="C11" s="221"/>
      <c r="D11" s="221"/>
      <c r="E11" s="221"/>
      <c r="F11" s="943"/>
    </row>
    <row r="12" spans="2:6">
      <c r="B12" s="942"/>
      <c r="C12" s="221"/>
      <c r="D12" s="221"/>
      <c r="E12" s="221"/>
      <c r="F12" s="943"/>
    </row>
    <row r="13" spans="2:6">
      <c r="B13" s="942"/>
      <c r="C13" s="221"/>
      <c r="D13" s="221"/>
      <c r="E13" s="221"/>
      <c r="F13" s="943"/>
    </row>
    <row r="14" spans="2:6">
      <c r="B14" s="942"/>
      <c r="C14" s="221"/>
      <c r="D14" s="221"/>
      <c r="E14" s="221"/>
      <c r="F14" s="943"/>
    </row>
    <row r="15" spans="2:6">
      <c r="B15" s="942"/>
      <c r="C15" s="221"/>
      <c r="D15" s="221"/>
      <c r="E15" s="221"/>
      <c r="F15" s="943"/>
    </row>
    <row r="16" spans="2:6">
      <c r="B16" s="942"/>
      <c r="C16" s="221"/>
      <c r="D16" s="221"/>
      <c r="E16" s="221"/>
      <c r="F16" s="943"/>
    </row>
    <row r="17" spans="2:6">
      <c r="B17" s="942"/>
      <c r="C17" s="221"/>
      <c r="D17" s="221"/>
      <c r="E17" s="221"/>
      <c r="F17" s="943"/>
    </row>
    <row r="18" spans="2:6">
      <c r="B18" s="942"/>
      <c r="C18" s="221"/>
      <c r="D18" s="221"/>
      <c r="E18" s="221"/>
      <c r="F18" s="943"/>
    </row>
    <row r="19" spans="2:6" ht="13.5" thickBot="1">
      <c r="B19" s="944"/>
      <c r="C19" s="945"/>
      <c r="D19" s="945"/>
      <c r="E19" s="945"/>
      <c r="F19" s="946"/>
    </row>
    <row r="20" spans="2:6">
      <c r="B20" s="1418" t="s">
        <v>517</v>
      </c>
      <c r="C20" s="1419"/>
      <c r="D20" s="1419"/>
      <c r="E20" s="1419"/>
      <c r="F20" s="1419"/>
    </row>
  </sheetData>
  <sheetProtection password="CF4C" sheet="1" objects="1" scenarios="1"/>
  <mergeCells count="2">
    <mergeCell ref="B20:F20"/>
    <mergeCell ref="B2:F2"/>
  </mergeCells>
  <printOptions horizontalCentered="1"/>
  <pageMargins left="0.19685039370078741" right="0.19685039370078741" top="0.59055118110236227" bottom="0.59055118110236227" header="0.39370078740157483" footer="0.39370078740157483"/>
  <pageSetup orientation="portrait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 enableFormatConditionsCalculation="0">
    <tabColor theme="9" tint="-0.249977111117893"/>
    <pageSetUpPr fitToPage="1"/>
  </sheetPr>
  <dimension ref="A1:G46"/>
  <sheetViews>
    <sheetView workbookViewId="0">
      <selection activeCell="C13" sqref="C13"/>
    </sheetView>
  </sheetViews>
  <sheetFormatPr baseColWidth="10" defaultRowHeight="12.75"/>
  <cols>
    <col min="1" max="1" width="2.7109375" style="4" customWidth="1"/>
    <col min="2" max="2" width="28" style="4" customWidth="1"/>
    <col min="3" max="4" width="18" style="62" customWidth="1"/>
    <col min="5" max="5" width="2.7109375" style="4" customWidth="1"/>
    <col min="6" max="16384" width="11.42578125" style="4"/>
  </cols>
  <sheetData>
    <row r="1" spans="1:7" ht="12" customHeight="1" thickBot="1">
      <c r="A1" s="302"/>
      <c r="B1" s="302"/>
      <c r="C1" s="426"/>
      <c r="D1" s="426"/>
      <c r="E1" s="302"/>
    </row>
    <row r="2" spans="1:7" s="6" customFormat="1" ht="36" customHeight="1" thickBot="1">
      <c r="A2" s="300"/>
      <c r="B2" s="1121" t="s">
        <v>516</v>
      </c>
      <c r="C2" s="1122"/>
      <c r="D2" s="1123"/>
      <c r="E2" s="443"/>
    </row>
    <row r="3" spans="1:7" ht="18.75" customHeight="1" thickBot="1">
      <c r="A3" s="302"/>
      <c r="B3" s="475" t="s">
        <v>72</v>
      </c>
      <c r="C3" s="475" t="s">
        <v>134</v>
      </c>
      <c r="D3" s="475" t="s">
        <v>135</v>
      </c>
      <c r="E3" s="302"/>
      <c r="F3" s="6"/>
    </row>
    <row r="4" spans="1:7" ht="15" customHeight="1" thickBot="1">
      <c r="A4" s="302"/>
      <c r="B4" s="471" t="s">
        <v>2</v>
      </c>
      <c r="C4" s="651">
        <v>713.99803410830998</v>
      </c>
      <c r="D4" s="651">
        <v>588.27887099999998</v>
      </c>
      <c r="E4" s="302"/>
      <c r="F4" s="6"/>
      <c r="G4" s="283"/>
    </row>
    <row r="5" spans="1:7" ht="15" customHeight="1" thickBot="1">
      <c r="A5" s="302"/>
      <c r="B5" s="472" t="s">
        <v>3</v>
      </c>
      <c r="C5" s="652">
        <v>3101.1911379831727</v>
      </c>
      <c r="D5" s="652">
        <v>2337.7080889175359</v>
      </c>
      <c r="E5" s="302"/>
      <c r="F5" s="6"/>
      <c r="G5" s="283"/>
    </row>
    <row r="6" spans="1:7" ht="15" customHeight="1" thickBot="1">
      <c r="A6" s="302"/>
      <c r="B6" s="471" t="s">
        <v>4</v>
      </c>
      <c r="C6" s="651">
        <v>198.94245347752383</v>
      </c>
      <c r="D6" s="651">
        <v>137.15642712336171</v>
      </c>
      <c r="E6" s="302"/>
      <c r="F6" s="6"/>
      <c r="G6" s="283"/>
    </row>
    <row r="7" spans="1:7" ht="15" customHeight="1" thickBot="1">
      <c r="A7" s="302"/>
      <c r="B7" s="472" t="s">
        <v>5</v>
      </c>
      <c r="C7" s="652">
        <v>57.562600454265826</v>
      </c>
      <c r="D7" s="652">
        <v>28.077110739869891</v>
      </c>
      <c r="E7" s="302"/>
      <c r="F7" s="6"/>
      <c r="G7" s="283"/>
    </row>
    <row r="8" spans="1:7" ht="15" customHeight="1" thickBot="1">
      <c r="A8" s="302"/>
      <c r="B8" s="471" t="s">
        <v>7</v>
      </c>
      <c r="C8" s="651">
        <v>692.21123687007957</v>
      </c>
      <c r="D8" s="651">
        <v>456.41985061517852</v>
      </c>
      <c r="E8" s="302"/>
      <c r="F8" s="6"/>
      <c r="G8" s="283"/>
    </row>
    <row r="9" spans="1:7" ht="15" customHeight="1" thickBot="1">
      <c r="A9" s="302"/>
      <c r="B9" s="472" t="s">
        <v>8</v>
      </c>
      <c r="C9" s="652">
        <v>1800.5092637679879</v>
      </c>
      <c r="D9" s="652">
        <v>1386.603310048213</v>
      </c>
      <c r="E9" s="302"/>
      <c r="F9" s="6"/>
      <c r="G9" s="283"/>
    </row>
    <row r="10" spans="1:7" ht="15" customHeight="1" thickBot="1">
      <c r="A10" s="302"/>
      <c r="B10" s="471" t="s">
        <v>67</v>
      </c>
      <c r="C10" s="651">
        <v>1039.902158218935</v>
      </c>
      <c r="D10" s="651">
        <v>866.34531238258501</v>
      </c>
      <c r="E10" s="302"/>
      <c r="F10" s="6"/>
      <c r="G10" s="283"/>
    </row>
    <row r="11" spans="1:7" ht="15" customHeight="1" thickBot="1">
      <c r="A11" s="302"/>
      <c r="B11" s="472" t="s">
        <v>6</v>
      </c>
      <c r="C11" s="652">
        <v>284.21954551757528</v>
      </c>
      <c r="D11" s="652">
        <v>193.97732939185772</v>
      </c>
      <c r="E11" s="302"/>
      <c r="F11" s="6"/>
      <c r="G11" s="283"/>
    </row>
    <row r="12" spans="1:7" ht="15" customHeight="1" thickBot="1">
      <c r="A12" s="302"/>
      <c r="B12" s="471" t="s">
        <v>9</v>
      </c>
      <c r="C12" s="651">
        <v>8009.4919049951695</v>
      </c>
      <c r="D12" s="651">
        <v>5585.879793179638</v>
      </c>
      <c r="E12" s="302"/>
      <c r="F12" s="6"/>
      <c r="G12" s="283"/>
    </row>
    <row r="13" spans="1:7" ht="15" customHeight="1" thickBot="1">
      <c r="A13" s="302"/>
      <c r="B13" s="472" t="s">
        <v>10</v>
      </c>
      <c r="C13" s="652">
        <v>370.55287550875164</v>
      </c>
      <c r="D13" s="652">
        <v>304.12026661680102</v>
      </c>
      <c r="E13" s="302"/>
      <c r="F13" s="6"/>
      <c r="G13" s="283"/>
    </row>
    <row r="14" spans="1:7" ht="15" customHeight="1" thickBot="1">
      <c r="A14" s="302"/>
      <c r="B14" s="471" t="s">
        <v>11</v>
      </c>
      <c r="C14" s="651">
        <v>1725.6347483871987</v>
      </c>
      <c r="D14" s="651">
        <v>1274.7925065849686</v>
      </c>
      <c r="E14" s="302"/>
      <c r="F14" s="6"/>
      <c r="G14" s="283"/>
    </row>
    <row r="15" spans="1:7" ht="15" customHeight="1" thickBot="1">
      <c r="A15" s="302"/>
      <c r="B15" s="472" t="s">
        <v>12</v>
      </c>
      <c r="C15" s="652">
        <v>684.24299406438627</v>
      </c>
      <c r="D15" s="652">
        <v>546.25242393630265</v>
      </c>
      <c r="E15" s="302"/>
      <c r="F15" s="6"/>
      <c r="G15" s="283"/>
    </row>
    <row r="16" spans="1:7" ht="15" customHeight="1" thickBot="1">
      <c r="A16" s="302"/>
      <c r="B16" s="471" t="s">
        <v>13</v>
      </c>
      <c r="C16" s="651">
        <v>545.35606237294053</v>
      </c>
      <c r="D16" s="651">
        <v>342.35747829060978</v>
      </c>
      <c r="E16" s="302"/>
      <c r="F16" s="6"/>
      <c r="G16" s="283"/>
    </row>
    <row r="17" spans="1:7" ht="15" customHeight="1" thickBot="1">
      <c r="A17" s="302"/>
      <c r="B17" s="472" t="s">
        <v>14</v>
      </c>
      <c r="C17" s="652">
        <v>2475.7399854302625</v>
      </c>
      <c r="D17" s="652">
        <v>1843.8262924384694</v>
      </c>
      <c r="E17" s="302"/>
      <c r="F17" s="6"/>
      <c r="G17" s="283"/>
    </row>
    <row r="18" spans="1:7" ht="15" customHeight="1" thickBot="1">
      <c r="A18" s="302"/>
      <c r="B18" s="471" t="s">
        <v>15</v>
      </c>
      <c r="C18" s="651">
        <v>6370.9636053303448</v>
      </c>
      <c r="D18" s="651">
        <v>3841.3860146951447</v>
      </c>
      <c r="E18" s="302"/>
      <c r="F18" s="6"/>
      <c r="G18" s="283"/>
    </row>
    <row r="19" spans="1:7" ht="15" customHeight="1" thickBot="1">
      <c r="A19" s="302"/>
      <c r="B19" s="472" t="s">
        <v>368</v>
      </c>
      <c r="C19" s="652"/>
      <c r="D19" s="652"/>
      <c r="E19" s="302"/>
      <c r="F19" s="6"/>
      <c r="G19" s="283"/>
    </row>
    <row r="20" spans="1:7" ht="15" customHeight="1" thickBot="1">
      <c r="A20" s="302"/>
      <c r="B20" s="471" t="s">
        <v>16</v>
      </c>
      <c r="C20" s="651">
        <v>309.00493425131788</v>
      </c>
      <c r="D20" s="651">
        <v>195.4474118849283</v>
      </c>
      <c r="E20" s="302"/>
      <c r="F20" s="6"/>
      <c r="G20" s="283"/>
    </row>
    <row r="21" spans="1:7" ht="15" customHeight="1" thickBot="1">
      <c r="A21" s="302"/>
      <c r="B21" s="472" t="s">
        <v>17</v>
      </c>
      <c r="C21" s="652">
        <v>283.4522593585981</v>
      </c>
      <c r="D21" s="652">
        <v>141.27288181867382</v>
      </c>
      <c r="E21" s="302"/>
      <c r="F21" s="6"/>
      <c r="G21" s="283"/>
    </row>
    <row r="22" spans="1:7" ht="15" customHeight="1" thickBot="1">
      <c r="A22" s="302"/>
      <c r="B22" s="471" t="s">
        <v>18</v>
      </c>
      <c r="C22" s="651">
        <v>3801.8393140874464</v>
      </c>
      <c r="D22" s="651">
        <v>3338.541965172094</v>
      </c>
      <c r="E22" s="302"/>
      <c r="F22" s="6"/>
      <c r="G22" s="283"/>
    </row>
    <row r="23" spans="1:7" ht="15" customHeight="1" thickBot="1">
      <c r="A23" s="302"/>
      <c r="B23" s="472" t="s">
        <v>19</v>
      </c>
      <c r="C23" s="652">
        <v>541.62402942718722</v>
      </c>
      <c r="D23" s="652">
        <v>423.06634667622933</v>
      </c>
      <c r="E23" s="302"/>
      <c r="F23" s="6"/>
      <c r="G23" s="283"/>
    </row>
    <row r="24" spans="1:7" ht="15" customHeight="1" thickBot="1">
      <c r="A24" s="302"/>
      <c r="B24" s="471" t="s">
        <v>29</v>
      </c>
      <c r="C24" s="651">
        <v>1207.3931108666745</v>
      </c>
      <c r="D24" s="651">
        <v>729.0183204831693</v>
      </c>
      <c r="E24" s="302"/>
      <c r="F24" s="6"/>
      <c r="G24" s="283"/>
    </row>
    <row r="25" spans="1:7" ht="15" customHeight="1" thickBot="1">
      <c r="A25" s="302"/>
      <c r="B25" s="472" t="s">
        <v>69</v>
      </c>
      <c r="C25" s="652">
        <v>1142.6747541326488</v>
      </c>
      <c r="D25" s="652">
        <v>1010.5224327770645</v>
      </c>
      <c r="E25" s="302"/>
      <c r="F25" s="6"/>
      <c r="G25" s="283"/>
    </row>
    <row r="26" spans="1:7" ht="15" customHeight="1" thickBot="1">
      <c r="A26" s="302"/>
      <c r="B26" s="471" t="s">
        <v>20</v>
      </c>
      <c r="C26" s="651">
        <v>779.44226190546897</v>
      </c>
      <c r="D26" s="651">
        <v>503.40046989890521</v>
      </c>
      <c r="E26" s="302"/>
      <c r="F26" s="6"/>
      <c r="G26" s="283"/>
    </row>
    <row r="27" spans="1:7" ht="15" customHeight="1" thickBot="1">
      <c r="A27" s="302"/>
      <c r="B27" s="472" t="s">
        <v>21</v>
      </c>
      <c r="C27" s="652">
        <v>585.73155623455239</v>
      </c>
      <c r="D27" s="652">
        <v>513.57367203957847</v>
      </c>
      <c r="E27" s="302"/>
      <c r="F27" s="6"/>
      <c r="G27" s="283"/>
    </row>
    <row r="28" spans="1:7" ht="15" customHeight="1" thickBot="1">
      <c r="A28" s="302"/>
      <c r="B28" s="471" t="s">
        <v>22</v>
      </c>
      <c r="C28" s="651">
        <v>941.58072409397221</v>
      </c>
      <c r="D28" s="651">
        <v>733.23664623906154</v>
      </c>
      <c r="E28" s="302"/>
      <c r="F28" s="6"/>
      <c r="G28" s="283"/>
    </row>
    <row r="29" spans="1:7" ht="15" customHeight="1" thickBot="1">
      <c r="A29" s="302"/>
      <c r="B29" s="472" t="s">
        <v>30</v>
      </c>
      <c r="C29" s="652">
        <v>1361.7510068417964</v>
      </c>
      <c r="D29" s="652">
        <v>720.8745393854374</v>
      </c>
      <c r="E29" s="302"/>
      <c r="F29" s="6"/>
      <c r="G29" s="283"/>
    </row>
    <row r="30" spans="1:7" ht="15" customHeight="1" thickBot="1">
      <c r="A30" s="302"/>
      <c r="B30" s="471" t="s">
        <v>23</v>
      </c>
      <c r="C30" s="651">
        <v>126.55704320971802</v>
      </c>
      <c r="D30" s="651">
        <v>67.136162464703318</v>
      </c>
      <c r="E30" s="302"/>
      <c r="F30" s="6"/>
      <c r="G30" s="283"/>
    </row>
    <row r="31" spans="1:7" ht="15" customHeight="1" thickBot="1">
      <c r="A31" s="302"/>
      <c r="B31" s="472" t="s">
        <v>24</v>
      </c>
      <c r="C31" s="652">
        <v>1657.8630711630215</v>
      </c>
      <c r="D31" s="652">
        <v>1042.0221435563801</v>
      </c>
      <c r="E31" s="302"/>
      <c r="F31" s="6"/>
      <c r="G31" s="283"/>
    </row>
    <row r="32" spans="1:7" ht="15" customHeight="1" thickBot="1">
      <c r="A32" s="302"/>
      <c r="B32" s="471" t="s">
        <v>25</v>
      </c>
      <c r="C32" s="651">
        <v>114.10769197707424</v>
      </c>
      <c r="D32" s="651">
        <v>63.57711959803401</v>
      </c>
      <c r="E32" s="302"/>
      <c r="F32" s="6"/>
      <c r="G32" s="283"/>
    </row>
    <row r="33" spans="1:7" ht="15" customHeight="1" thickBot="1">
      <c r="A33" s="302"/>
      <c r="B33" s="472" t="s">
        <v>26</v>
      </c>
      <c r="C33" s="652">
        <v>2206.1847587880238</v>
      </c>
      <c r="D33" s="652">
        <v>1516.4082036546824</v>
      </c>
      <c r="E33" s="302"/>
      <c r="F33" s="6"/>
      <c r="G33" s="283"/>
    </row>
    <row r="34" spans="1:7" ht="15" customHeight="1" thickBot="1">
      <c r="A34" s="302"/>
      <c r="B34" s="471" t="s">
        <v>27</v>
      </c>
      <c r="C34" s="651">
        <v>310.97739503241723</v>
      </c>
      <c r="D34" s="651">
        <v>281.10502616002162</v>
      </c>
      <c r="E34" s="302"/>
      <c r="F34" s="6"/>
      <c r="G34" s="283"/>
    </row>
    <row r="35" spans="1:7" ht="15" customHeight="1" thickBot="1">
      <c r="A35" s="302"/>
      <c r="B35" s="472" t="s">
        <v>28</v>
      </c>
      <c r="C35" s="652">
        <v>351.62222706365742</v>
      </c>
      <c r="D35" s="652">
        <v>268.99837898697172</v>
      </c>
      <c r="E35" s="302"/>
      <c r="F35" s="6"/>
      <c r="G35" s="283"/>
    </row>
    <row r="36" spans="1:7" ht="18" customHeight="1" thickBot="1">
      <c r="A36" s="302"/>
      <c r="B36" s="532" t="s">
        <v>106</v>
      </c>
      <c r="C36" s="653">
        <v>43792.324744920479</v>
      </c>
      <c r="D36" s="653">
        <v>31281.382796756472</v>
      </c>
      <c r="E36" s="302"/>
      <c r="F36" s="206"/>
      <c r="G36" s="206"/>
    </row>
    <row r="37" spans="1:7" ht="10.5" customHeight="1">
      <c r="A37" s="302"/>
      <c r="B37" s="1423" t="s">
        <v>402</v>
      </c>
      <c r="C37" s="1423"/>
      <c r="D37" s="1423"/>
      <c r="E37" s="302"/>
      <c r="F37" s="206"/>
      <c r="G37" s="206"/>
    </row>
    <row r="38" spans="1:7" ht="27" customHeight="1">
      <c r="A38" s="302"/>
      <c r="B38" s="1423" t="s">
        <v>403</v>
      </c>
      <c r="C38" s="1423"/>
      <c r="D38" s="1423"/>
      <c r="E38" s="444"/>
      <c r="F38" s="284"/>
      <c r="G38" s="284"/>
    </row>
    <row r="39" spans="1:7" ht="16.5" customHeight="1">
      <c r="A39" s="302"/>
      <c r="C39" s="4"/>
      <c r="D39" s="4"/>
      <c r="E39" s="444"/>
      <c r="F39" s="284"/>
      <c r="G39" s="284"/>
    </row>
    <row r="40" spans="1:7">
      <c r="A40" s="302"/>
      <c r="B40" s="305"/>
      <c r="C40" s="445"/>
      <c r="D40" s="445"/>
      <c r="E40" s="302"/>
    </row>
    <row r="42" spans="1:7">
      <c r="D42" s="206"/>
    </row>
    <row r="46" spans="1:7">
      <c r="B46" s="25"/>
    </row>
  </sheetData>
  <sheetProtection password="CF4C" sheet="1" objects="1" scenarios="1"/>
  <customSheetViews>
    <customSheetView guid="{E9B43C8C-734F-433D-AD37-344F9303B5CC}" showPageBreaks="1" showGridLines="0" showRuler="0">
      <pane ySplit="15.1" topLeftCell="A31" activePane="bottomLeft"/>
      <selection pane="bottomLeft" activeCell="F40" sqref="F40"/>
      <pageMargins left="0.19685039370078741" right="0.19685039370078741" top="0.59055118110236227" bottom="0.59055118110236227" header="0.39370078740157483" footer="0.39370078740157483"/>
      <printOptions horizontalCentered="1"/>
      <pageSetup orientation="portrait" r:id="rId1"/>
      <headerFooter alignWithMargins="0"/>
    </customSheetView>
    <customSheetView guid="{9BF398E0-33D8-4E64-94A2-9B7C822C8383}" showGridLines="0" showRuler="0">
      <selection sqref="A1:E1"/>
      <pageMargins left="0.19685039370078741" right="0.19685039370078741" top="0.59055118110236227" bottom="0.59055118110236227" header="0.39370078740157483" footer="0.39370078740157483"/>
      <printOptions horizontalCentered="1"/>
      <pageSetup orientation="portrait" r:id="rId2"/>
      <headerFooter alignWithMargins="0"/>
    </customSheetView>
    <customSheetView guid="{6DCFE324-2DF9-4BB0-88BD-A4AD316C7A9E}" showGridLines="0" showRuler="0">
      <pane ySplit="16" topLeftCell="A30"/>
      <pageMargins left="0.19685039370078741" right="0.19685039370078741" top="0.59055118110236227" bottom="0.59055118110236227" header="0.39370078740157483" footer="0.39370078740157483"/>
      <printOptions horizontalCentered="1"/>
      <pageSetup orientation="portrait" r:id="rId3"/>
      <headerFooter alignWithMargins="0"/>
    </customSheetView>
    <customSheetView guid="{48A744A8-8180-4A3B-8108-49EF41816969}" showGridLines="0" showRuler="0">
      <pane ySplit="15" topLeftCell="A36" activePane="bottomLeft"/>
      <selection pane="bottomLeft" activeCell="I40" sqref="I40"/>
      <pageMargins left="0.19685039370078741" right="0.19685039370078741" top="0.59055118110236227" bottom="0.59055118110236227" header="0.39370078740157483" footer="0.39370078740157483"/>
      <printOptions horizontalCentered="1"/>
      <pageSetup orientation="portrait" r:id="rId4"/>
      <headerFooter alignWithMargins="0"/>
    </customSheetView>
    <customSheetView guid="{9E220BD5-A526-40BD-8239-3A0461590922}" showGridLines="0" showRuler="0">
      <pane ySplit="15.1" topLeftCell="A31" activePane="bottomLeft"/>
      <selection pane="bottomLeft" activeCell="F40" sqref="F40"/>
      <pageMargins left="0.19685039370078741" right="0.19685039370078741" top="0.59055118110236227" bottom="0.59055118110236227" header="0.39370078740157483" footer="0.39370078740157483"/>
      <printOptions horizontalCentered="1"/>
      <pageSetup orientation="portrait" r:id="rId5"/>
      <headerFooter alignWithMargins="0"/>
    </customSheetView>
  </customSheetViews>
  <mergeCells count="3">
    <mergeCell ref="B37:D37"/>
    <mergeCell ref="B2:D2"/>
    <mergeCell ref="B38:D38"/>
  </mergeCells>
  <phoneticPr fontId="11" type="noConversion"/>
  <conditionalFormatting sqref="C4:D16">
    <cfRule type="cellIs" dxfId="1" priority="6" stopIfTrue="1" operator="greaterThan">
      <formula>#REF!</formula>
    </cfRule>
  </conditionalFormatting>
  <conditionalFormatting sqref="C17:D35">
    <cfRule type="cellIs" dxfId="0" priority="4" stopIfTrue="1" operator="greaterThan">
      <formula>#REF!</formula>
    </cfRule>
  </conditionalFormatting>
  <printOptions horizontalCentered="1"/>
  <pageMargins left="0.19685039370078741" right="0.19685039370078741" top="0.59055118110236227" bottom="0.59055118110236227" header="0.39370078740157483" footer="0.39370078740157483"/>
  <pageSetup paperSize="124" orientation="portrait" r:id="rId6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 enableFormatConditionsCalculation="0">
    <tabColor theme="9" tint="-0.249977111117893"/>
  </sheetPr>
  <dimension ref="A1:H64"/>
  <sheetViews>
    <sheetView workbookViewId="0">
      <selection activeCell="J19" sqref="J19"/>
    </sheetView>
  </sheetViews>
  <sheetFormatPr baseColWidth="10" defaultRowHeight="12.75"/>
  <cols>
    <col min="1" max="1" width="2.7109375" style="4" customWidth="1"/>
    <col min="2" max="2" width="26" style="4" bestFit="1" customWidth="1"/>
    <col min="3" max="5" width="13.7109375" style="285" customWidth="1"/>
    <col min="6" max="6" width="10.7109375" style="285" customWidth="1"/>
    <col min="7" max="7" width="14.7109375" style="285" customWidth="1"/>
    <col min="8" max="8" width="2.7109375" style="4" customWidth="1"/>
    <col min="9" max="16384" width="11.42578125" style="4"/>
  </cols>
  <sheetData>
    <row r="1" spans="1:8">
      <c r="A1" s="302"/>
      <c r="B1" s="302"/>
      <c r="C1" s="446"/>
      <c r="D1" s="446"/>
      <c r="E1" s="446"/>
      <c r="F1" s="446"/>
      <c r="G1" s="446"/>
      <c r="H1" s="302"/>
    </row>
    <row r="2" spans="1:8" ht="36" customHeight="1">
      <c r="A2" s="302"/>
      <c r="B2" s="1139" t="s">
        <v>460</v>
      </c>
      <c r="C2" s="1139"/>
      <c r="D2" s="1139"/>
      <c r="E2" s="1139"/>
      <c r="F2" s="1139"/>
      <c r="G2" s="1139"/>
      <c r="H2" s="302"/>
    </row>
    <row r="3" spans="1:8" ht="26.25" customHeight="1">
      <c r="A3" s="302"/>
      <c r="B3" s="860" t="s">
        <v>72</v>
      </c>
      <c r="C3" s="861" t="s">
        <v>81</v>
      </c>
      <c r="D3" s="861" t="s">
        <v>82</v>
      </c>
      <c r="E3" s="861" t="s">
        <v>136</v>
      </c>
      <c r="F3" s="861" t="s">
        <v>93</v>
      </c>
      <c r="G3" s="860" t="s">
        <v>106</v>
      </c>
      <c r="H3" s="302"/>
    </row>
    <row r="4" spans="1:8" ht="15" customHeight="1">
      <c r="A4" s="302"/>
      <c r="B4" s="862" t="s">
        <v>2</v>
      </c>
      <c r="C4" s="863">
        <v>170.90404225</v>
      </c>
      <c r="D4" s="863">
        <v>13.566108</v>
      </c>
      <c r="E4" s="864">
        <v>136.69135864</v>
      </c>
      <c r="F4" s="865">
        <v>0</v>
      </c>
      <c r="G4" s="863">
        <v>321.16150889000005</v>
      </c>
      <c r="H4" s="302"/>
    </row>
    <row r="5" spans="1:8" ht="15" customHeight="1">
      <c r="A5" s="302"/>
      <c r="B5" s="866" t="s">
        <v>365</v>
      </c>
      <c r="C5" s="867">
        <v>36.838069900000001</v>
      </c>
      <c r="D5" s="867">
        <v>35.797458849999998</v>
      </c>
      <c r="E5" s="867">
        <v>0</v>
      </c>
      <c r="F5" s="867">
        <v>0</v>
      </c>
      <c r="G5" s="867">
        <v>72.635528749999992</v>
      </c>
      <c r="H5" s="302"/>
    </row>
    <row r="6" spans="1:8" ht="15" customHeight="1">
      <c r="A6" s="302"/>
      <c r="B6" s="862" t="s">
        <v>4</v>
      </c>
      <c r="C6" s="863">
        <v>96.593659990000006</v>
      </c>
      <c r="D6" s="863">
        <v>0</v>
      </c>
      <c r="E6" s="864">
        <v>29.173739009999998</v>
      </c>
      <c r="F6" s="865">
        <v>0</v>
      </c>
      <c r="G6" s="863">
        <v>125.76739900000001</v>
      </c>
      <c r="H6" s="302"/>
    </row>
    <row r="7" spans="1:8" ht="15" customHeight="1">
      <c r="A7" s="302"/>
      <c r="B7" s="866" t="s">
        <v>5</v>
      </c>
      <c r="C7" s="867">
        <v>191.94707536000001</v>
      </c>
      <c r="D7" s="867">
        <v>181.00011427999999</v>
      </c>
      <c r="E7" s="867">
        <v>0</v>
      </c>
      <c r="F7" s="867">
        <v>0</v>
      </c>
      <c r="G7" s="867">
        <v>372.94718964000003</v>
      </c>
      <c r="H7" s="302"/>
    </row>
    <row r="8" spans="1:8" ht="15" customHeight="1">
      <c r="A8" s="302"/>
      <c r="B8" s="862" t="s">
        <v>7</v>
      </c>
      <c r="C8" s="863">
        <v>111.129677</v>
      </c>
      <c r="D8" s="863">
        <v>120.55222678999999</v>
      </c>
      <c r="E8" s="864">
        <v>0</v>
      </c>
      <c r="F8" s="865">
        <v>0</v>
      </c>
      <c r="G8" s="863">
        <v>231.68190378999998</v>
      </c>
      <c r="H8" s="302"/>
    </row>
    <row r="9" spans="1:8" ht="15" customHeight="1">
      <c r="A9" s="302"/>
      <c r="B9" s="866" t="s">
        <v>8</v>
      </c>
      <c r="C9" s="867">
        <v>141.1769923186481</v>
      </c>
      <c r="D9" s="867">
        <v>129.27235156055187</v>
      </c>
      <c r="E9" s="867">
        <v>0</v>
      </c>
      <c r="F9" s="867">
        <v>0</v>
      </c>
      <c r="G9" s="867">
        <v>270.4493438792</v>
      </c>
      <c r="H9" s="302"/>
    </row>
    <row r="10" spans="1:8" ht="15" customHeight="1">
      <c r="A10" s="302"/>
      <c r="B10" s="862" t="s">
        <v>67</v>
      </c>
      <c r="C10" s="863">
        <v>87.247219155381501</v>
      </c>
      <c r="D10" s="863">
        <v>44.460718774219011</v>
      </c>
      <c r="E10" s="864">
        <v>7.8128830003994922</v>
      </c>
      <c r="F10" s="865">
        <v>20.250441519999999</v>
      </c>
      <c r="G10" s="863">
        <v>159.77126245000002</v>
      </c>
      <c r="H10" s="302"/>
    </row>
    <row r="11" spans="1:8" ht="15" customHeight="1">
      <c r="A11" s="302"/>
      <c r="B11" s="866" t="s">
        <v>6</v>
      </c>
      <c r="C11" s="867">
        <v>70.098255729000002</v>
      </c>
      <c r="D11" s="867">
        <v>33.296627690000001</v>
      </c>
      <c r="E11" s="867">
        <v>10.459862320299999</v>
      </c>
      <c r="F11" s="867">
        <v>1.7987046515</v>
      </c>
      <c r="G11" s="867">
        <v>115.6534503908</v>
      </c>
      <c r="H11" s="302"/>
    </row>
    <row r="12" spans="1:8" ht="15" customHeight="1">
      <c r="A12" s="302"/>
      <c r="B12" s="862" t="s">
        <v>9</v>
      </c>
      <c r="C12" s="863">
        <v>818.85681</v>
      </c>
      <c r="D12" s="863">
        <v>836.31962899999996</v>
      </c>
      <c r="E12" s="864">
        <v>0</v>
      </c>
      <c r="F12" s="865">
        <v>0</v>
      </c>
      <c r="G12" s="863">
        <v>1655.1764389999998</v>
      </c>
      <c r="H12" s="302"/>
    </row>
    <row r="13" spans="1:8" ht="15" customHeight="1">
      <c r="A13" s="302"/>
      <c r="B13" s="866" t="s">
        <v>10</v>
      </c>
      <c r="C13" s="867">
        <v>237.06726108587196</v>
      </c>
      <c r="D13" s="867">
        <v>69.412756904754019</v>
      </c>
      <c r="E13" s="867">
        <v>52.186353032253997</v>
      </c>
      <c r="F13" s="867">
        <v>0</v>
      </c>
      <c r="G13" s="867">
        <v>358.66637102287996</v>
      </c>
      <c r="H13" s="302"/>
    </row>
    <row r="14" spans="1:8" ht="15" customHeight="1">
      <c r="A14" s="302"/>
      <c r="B14" s="862" t="s">
        <v>11</v>
      </c>
      <c r="C14" s="863">
        <v>59.71016886779281</v>
      </c>
      <c r="D14" s="863">
        <v>71.807206629851905</v>
      </c>
      <c r="E14" s="864">
        <v>0</v>
      </c>
      <c r="F14" s="865">
        <v>0</v>
      </c>
      <c r="G14" s="863">
        <v>131.51737549764471</v>
      </c>
      <c r="H14" s="302"/>
    </row>
    <row r="15" spans="1:8" ht="15" customHeight="1">
      <c r="A15" s="302"/>
      <c r="B15" s="866" t="s">
        <v>12</v>
      </c>
      <c r="C15" s="867">
        <v>557.54048011936493</v>
      </c>
      <c r="D15" s="867">
        <v>563.88804298163222</v>
      </c>
      <c r="E15" s="867">
        <v>28.530691211000001</v>
      </c>
      <c r="F15" s="867">
        <v>0</v>
      </c>
      <c r="G15" s="867">
        <v>1149.9592143119971</v>
      </c>
      <c r="H15" s="302"/>
    </row>
    <row r="16" spans="1:8" ht="15" customHeight="1">
      <c r="A16" s="302"/>
      <c r="B16" s="862" t="s">
        <v>13</v>
      </c>
      <c r="C16" s="863">
        <v>47.956339054000004</v>
      </c>
      <c r="D16" s="863">
        <v>11.304107171242562</v>
      </c>
      <c r="E16" s="864">
        <v>11.382083922459064</v>
      </c>
      <c r="F16" s="865">
        <v>0</v>
      </c>
      <c r="G16" s="863">
        <v>70.642530147701635</v>
      </c>
      <c r="H16" s="302"/>
    </row>
    <row r="17" spans="1:8" ht="15" customHeight="1">
      <c r="A17" s="302"/>
      <c r="B17" s="866" t="s">
        <v>14</v>
      </c>
      <c r="C17" s="867">
        <v>72.657053927203989</v>
      </c>
      <c r="D17" s="867">
        <v>4.7398733045159993</v>
      </c>
      <c r="E17" s="867">
        <v>57.41</v>
      </c>
      <c r="F17" s="867">
        <v>0</v>
      </c>
      <c r="G17" s="867">
        <v>134.80692723171998</v>
      </c>
      <c r="H17" s="302"/>
    </row>
    <row r="18" spans="1:8" ht="15" customHeight="1">
      <c r="A18" s="302"/>
      <c r="B18" s="862" t="s">
        <v>15</v>
      </c>
      <c r="C18" s="863">
        <v>469.39499999999998</v>
      </c>
      <c r="D18" s="863">
        <v>279.83234499999998</v>
      </c>
      <c r="E18" s="864">
        <v>0</v>
      </c>
      <c r="F18" s="865">
        <v>0</v>
      </c>
      <c r="G18" s="863">
        <v>749.22734500000001</v>
      </c>
      <c r="H18" s="302"/>
    </row>
    <row r="19" spans="1:8" ht="15" customHeight="1">
      <c r="A19" s="302"/>
      <c r="B19" s="866" t="s">
        <v>68</v>
      </c>
      <c r="C19" s="867">
        <v>80</v>
      </c>
      <c r="D19" s="867">
        <v>9.75</v>
      </c>
      <c r="E19" s="867">
        <v>28.704999999999998</v>
      </c>
      <c r="F19" s="867">
        <v>0</v>
      </c>
      <c r="G19" s="867">
        <v>118.455</v>
      </c>
      <c r="H19" s="302"/>
    </row>
    <row r="20" spans="1:8" ht="15" customHeight="1">
      <c r="A20" s="302"/>
      <c r="B20" s="862" t="s">
        <v>16</v>
      </c>
      <c r="C20" s="863">
        <v>155.58197338999997</v>
      </c>
      <c r="D20" s="863">
        <v>59.526792860000008</v>
      </c>
      <c r="E20" s="864">
        <v>8.5440014800000004</v>
      </c>
      <c r="F20" s="865">
        <v>11.32975143</v>
      </c>
      <c r="G20" s="863">
        <v>234.98251915999995</v>
      </c>
      <c r="H20" s="302"/>
    </row>
    <row r="21" spans="1:8" ht="15" customHeight="1">
      <c r="A21" s="302"/>
      <c r="B21" s="866" t="s">
        <v>17</v>
      </c>
      <c r="C21" s="867">
        <v>78.251390300000011</v>
      </c>
      <c r="D21" s="867">
        <v>61.47154632714286</v>
      </c>
      <c r="E21" s="867">
        <v>0</v>
      </c>
      <c r="F21" s="867">
        <v>0</v>
      </c>
      <c r="G21" s="867">
        <v>139.72293662714287</v>
      </c>
      <c r="H21" s="302"/>
    </row>
    <row r="22" spans="1:8" ht="15" customHeight="1">
      <c r="A22" s="302"/>
      <c r="B22" s="862" t="s">
        <v>18</v>
      </c>
      <c r="C22" s="863">
        <v>220.95787997949998</v>
      </c>
      <c r="D22" s="863">
        <v>156.17479250050002</v>
      </c>
      <c r="E22" s="864">
        <v>59.772444519999993</v>
      </c>
      <c r="F22" s="865">
        <v>0</v>
      </c>
      <c r="G22" s="863">
        <v>436.90511700000002</v>
      </c>
      <c r="H22" s="302"/>
    </row>
    <row r="23" spans="1:8" ht="15" customHeight="1">
      <c r="A23" s="302"/>
      <c r="B23" s="866" t="s">
        <v>19</v>
      </c>
      <c r="C23" s="867">
        <v>40.799103012000003</v>
      </c>
      <c r="D23" s="867">
        <v>7.9571791030000005</v>
      </c>
      <c r="E23" s="867">
        <v>4.3614103950000001</v>
      </c>
      <c r="F23" s="867">
        <v>0</v>
      </c>
      <c r="G23" s="867">
        <v>53.117692510000005</v>
      </c>
      <c r="H23" s="302"/>
    </row>
    <row r="24" spans="1:8" ht="15" customHeight="1">
      <c r="A24" s="302"/>
      <c r="B24" s="862" t="s">
        <v>29</v>
      </c>
      <c r="C24" s="863">
        <v>122.92843458200001</v>
      </c>
      <c r="D24" s="863">
        <v>51.62185033850001</v>
      </c>
      <c r="E24" s="864">
        <v>48.518913403500001</v>
      </c>
      <c r="F24" s="865">
        <v>9.4889965655000008</v>
      </c>
      <c r="G24" s="863">
        <v>232.55819488950002</v>
      </c>
      <c r="H24" s="302"/>
    </row>
    <row r="25" spans="1:8" ht="15" customHeight="1">
      <c r="A25" s="302"/>
      <c r="B25" s="866" t="s">
        <v>69</v>
      </c>
      <c r="C25" s="867">
        <v>82.129657480000006</v>
      </c>
      <c r="D25" s="867">
        <v>0</v>
      </c>
      <c r="E25" s="867">
        <v>7.1484451199999999</v>
      </c>
      <c r="F25" s="867">
        <v>57.147610839999999</v>
      </c>
      <c r="G25" s="867">
        <v>146.42571344000001</v>
      </c>
      <c r="H25" s="302"/>
    </row>
    <row r="26" spans="1:8" ht="15" customHeight="1">
      <c r="A26" s="302"/>
      <c r="B26" s="862" t="s">
        <v>20</v>
      </c>
      <c r="C26" s="863">
        <v>133.35357594999999</v>
      </c>
      <c r="D26" s="863">
        <v>129.97226555999998</v>
      </c>
      <c r="E26" s="864">
        <v>0</v>
      </c>
      <c r="F26" s="865">
        <v>0</v>
      </c>
      <c r="G26" s="863">
        <v>263.32584150999998</v>
      </c>
      <c r="H26" s="302"/>
    </row>
    <row r="27" spans="1:8" ht="15" customHeight="1">
      <c r="A27" s="302"/>
      <c r="B27" s="866" t="s">
        <v>366</v>
      </c>
      <c r="C27" s="867">
        <v>38.810765480000008</v>
      </c>
      <c r="D27" s="867">
        <v>12.913909670000001</v>
      </c>
      <c r="E27" s="867">
        <v>3.6235266100000003</v>
      </c>
      <c r="F27" s="867">
        <v>23.699451349999997</v>
      </c>
      <c r="G27" s="867">
        <v>79.047653109999999</v>
      </c>
      <c r="H27" s="302"/>
    </row>
    <row r="28" spans="1:8" ht="15" customHeight="1">
      <c r="A28" s="302"/>
      <c r="B28" s="862" t="s">
        <v>22</v>
      </c>
      <c r="C28" s="863">
        <v>131.67591437000002</v>
      </c>
      <c r="D28" s="863">
        <v>50.720125470000006</v>
      </c>
      <c r="E28" s="864">
        <v>45.853066079999998</v>
      </c>
      <c r="F28" s="865">
        <v>0</v>
      </c>
      <c r="G28" s="863">
        <v>228.24910592000001</v>
      </c>
      <c r="H28" s="302"/>
    </row>
    <row r="29" spans="1:8" ht="15" customHeight="1">
      <c r="A29" s="302"/>
      <c r="B29" s="866" t="s">
        <v>30</v>
      </c>
      <c r="C29" s="867">
        <v>38.483586092000003</v>
      </c>
      <c r="D29" s="867">
        <v>4.1854600699999995</v>
      </c>
      <c r="E29" s="867">
        <v>0</v>
      </c>
      <c r="F29" s="867">
        <v>16.622763587999998</v>
      </c>
      <c r="G29" s="867">
        <v>59.291809749999999</v>
      </c>
      <c r="H29" s="302"/>
    </row>
    <row r="30" spans="1:8" ht="15" customHeight="1">
      <c r="A30" s="302"/>
      <c r="B30" s="862" t="s">
        <v>23</v>
      </c>
      <c r="C30" s="863">
        <v>276.72518928663993</v>
      </c>
      <c r="D30" s="863">
        <v>149.19012962299999</v>
      </c>
      <c r="E30" s="864">
        <v>30.100272487119994</v>
      </c>
      <c r="F30" s="865">
        <v>0</v>
      </c>
      <c r="G30" s="863">
        <v>456.01559139675993</v>
      </c>
      <c r="H30" s="302"/>
    </row>
    <row r="31" spans="1:8" ht="15" customHeight="1">
      <c r="A31" s="302"/>
      <c r="B31" s="866" t="s">
        <v>24</v>
      </c>
      <c r="C31" s="867">
        <v>231.54201800347681</v>
      </c>
      <c r="D31" s="867">
        <v>137.65887005596517</v>
      </c>
      <c r="E31" s="867">
        <v>109.11221802800002</v>
      </c>
      <c r="F31" s="867">
        <v>0</v>
      </c>
      <c r="G31" s="867">
        <v>478.31310608744201</v>
      </c>
      <c r="H31" s="302"/>
    </row>
    <row r="32" spans="1:8" ht="15" customHeight="1">
      <c r="A32" s="302"/>
      <c r="B32" s="862" t="s">
        <v>25</v>
      </c>
      <c r="C32" s="863">
        <v>15.02247412</v>
      </c>
      <c r="D32" s="863">
        <v>6.1791496399999994</v>
      </c>
      <c r="E32" s="864">
        <v>3.4087902699999999</v>
      </c>
      <c r="F32" s="865">
        <v>0</v>
      </c>
      <c r="G32" s="863">
        <v>24.610414030000001</v>
      </c>
      <c r="H32" s="302"/>
    </row>
    <row r="33" spans="1:8" ht="15" customHeight="1">
      <c r="A33" s="302"/>
      <c r="B33" s="866" t="s">
        <v>26</v>
      </c>
      <c r="C33" s="867">
        <v>367.71980680703604</v>
      </c>
      <c r="D33" s="867">
        <v>94.972409175525129</v>
      </c>
      <c r="E33" s="867">
        <v>41.397825584285712</v>
      </c>
      <c r="F33" s="867">
        <v>31.110110608000003</v>
      </c>
      <c r="G33" s="867">
        <v>535.20015217484683</v>
      </c>
      <c r="H33" s="302"/>
    </row>
    <row r="34" spans="1:8" ht="15" customHeight="1">
      <c r="A34" s="302"/>
      <c r="B34" s="862" t="s">
        <v>27</v>
      </c>
      <c r="C34" s="863">
        <v>63.983271589999994</v>
      </c>
      <c r="D34" s="863">
        <v>12.027581490000003</v>
      </c>
      <c r="E34" s="864">
        <v>24.973279079999994</v>
      </c>
      <c r="F34" s="865">
        <v>2.92135831</v>
      </c>
      <c r="G34" s="863">
        <v>103.90549047</v>
      </c>
      <c r="H34" s="302"/>
    </row>
    <row r="35" spans="1:8" ht="15" customHeight="1">
      <c r="A35" s="302"/>
      <c r="B35" s="866" t="s">
        <v>28</v>
      </c>
      <c r="C35" s="867">
        <v>65.79300456</v>
      </c>
      <c r="D35" s="867">
        <v>13.770110630000001</v>
      </c>
      <c r="E35" s="867">
        <v>5.8510786900000005</v>
      </c>
      <c r="F35" s="867">
        <v>0.7</v>
      </c>
      <c r="G35" s="867">
        <v>86.114193880000002</v>
      </c>
      <c r="H35" s="302"/>
    </row>
    <row r="36" spans="1:8" ht="18" customHeight="1">
      <c r="A36" s="302"/>
      <c r="B36" s="860" t="s">
        <v>106</v>
      </c>
      <c r="C36" s="868">
        <v>5312.8761497599153</v>
      </c>
      <c r="D36" s="868">
        <v>3353.3417394504004</v>
      </c>
      <c r="E36" s="868">
        <v>755.01724288431831</v>
      </c>
      <c r="F36" s="868">
        <v>175.06918886299999</v>
      </c>
      <c r="G36" s="868">
        <v>9596.3043209576335</v>
      </c>
      <c r="H36" s="302"/>
    </row>
    <row r="37" spans="1:8" ht="18" customHeight="1">
      <c r="A37" s="302"/>
      <c r="B37" s="1426" t="s">
        <v>367</v>
      </c>
      <c r="C37" s="1427"/>
      <c r="D37" s="1427"/>
      <c r="E37" s="1427"/>
      <c r="F37" s="1427"/>
      <c r="G37" s="1427"/>
      <c r="H37" s="302"/>
    </row>
    <row r="38" spans="1:8">
      <c r="A38" s="302"/>
      <c r="B38" s="1424"/>
      <c r="C38" s="1425"/>
      <c r="D38" s="1425"/>
      <c r="E38" s="1425"/>
      <c r="F38" s="1425"/>
      <c r="G38" s="1425"/>
      <c r="H38" s="302"/>
    </row>
    <row r="39" spans="1:8">
      <c r="C39" s="286"/>
      <c r="D39" s="286"/>
      <c r="E39" s="286"/>
      <c r="F39" s="286"/>
      <c r="G39" s="286"/>
    </row>
    <row r="40" spans="1:8">
      <c r="B40" s="286"/>
      <c r="C40" s="286"/>
      <c r="D40" s="286"/>
      <c r="E40" s="286"/>
      <c r="F40" s="286"/>
      <c r="G40" s="286"/>
      <c r="H40" s="286"/>
    </row>
    <row r="41" spans="1:8">
      <c r="B41" s="286"/>
      <c r="C41" s="286"/>
      <c r="D41" s="286"/>
      <c r="E41" s="286"/>
      <c r="F41" s="286"/>
      <c r="G41" s="286"/>
      <c r="H41" s="286"/>
    </row>
    <row r="42" spans="1:8" ht="14.1" customHeight="1">
      <c r="B42" s="286"/>
      <c r="C42" s="286"/>
      <c r="D42" s="286"/>
      <c r="E42" s="286"/>
      <c r="F42" s="286"/>
      <c r="G42" s="286"/>
      <c r="H42" s="286"/>
    </row>
    <row r="43" spans="1:8">
      <c r="B43" s="286"/>
      <c r="C43" s="286"/>
      <c r="D43" s="286"/>
      <c r="E43" s="286"/>
      <c r="F43" s="286"/>
      <c r="G43" s="286"/>
      <c r="H43" s="286"/>
    </row>
    <row r="44" spans="1:8">
      <c r="C44" s="287"/>
      <c r="D44" s="288"/>
      <c r="E44" s="287"/>
      <c r="F44" s="289"/>
      <c r="G44" s="287"/>
    </row>
    <row r="45" spans="1:8">
      <c r="B45" s="25"/>
      <c r="C45" s="287"/>
      <c r="D45" s="287"/>
      <c r="E45" s="287"/>
      <c r="F45" s="287"/>
      <c r="G45" s="287"/>
    </row>
    <row r="46" spans="1:8">
      <c r="C46" s="287"/>
      <c r="D46" s="287"/>
      <c r="E46" s="287"/>
      <c r="F46" s="287"/>
      <c r="G46" s="287"/>
    </row>
    <row r="47" spans="1:8">
      <c r="C47" s="287"/>
      <c r="D47" s="287"/>
      <c r="E47" s="287"/>
      <c r="F47" s="287"/>
      <c r="G47" s="287"/>
    </row>
    <row r="48" spans="1:8">
      <c r="C48" s="287"/>
      <c r="D48" s="287"/>
      <c r="E48" s="287"/>
      <c r="F48" s="287"/>
      <c r="G48" s="287"/>
    </row>
    <row r="49" spans="3:7">
      <c r="C49" s="287"/>
      <c r="D49" s="287"/>
      <c r="E49" s="287"/>
      <c r="F49" s="287"/>
      <c r="G49" s="287"/>
    </row>
    <row r="50" spans="3:7">
      <c r="C50" s="287"/>
      <c r="D50" s="287"/>
      <c r="E50" s="287"/>
      <c r="F50" s="287"/>
      <c r="G50" s="287"/>
    </row>
    <row r="51" spans="3:7">
      <c r="C51" s="286"/>
      <c r="D51" s="286"/>
      <c r="E51" s="286"/>
      <c r="F51" s="286"/>
      <c r="G51" s="286"/>
    </row>
    <row r="52" spans="3:7">
      <c r="C52" s="286"/>
      <c r="D52" s="286"/>
      <c r="E52" s="286"/>
      <c r="F52" s="286"/>
      <c r="G52" s="286"/>
    </row>
    <row r="53" spans="3:7">
      <c r="C53" s="286"/>
      <c r="D53" s="286"/>
      <c r="E53" s="286"/>
      <c r="F53" s="286"/>
      <c r="G53" s="286"/>
    </row>
    <row r="54" spans="3:7">
      <c r="C54" s="286"/>
      <c r="D54" s="286"/>
      <c r="E54" s="286"/>
      <c r="F54" s="286"/>
      <c r="G54" s="286"/>
    </row>
    <row r="55" spans="3:7">
      <c r="C55" s="286"/>
      <c r="D55" s="286"/>
      <c r="E55" s="286"/>
      <c r="F55" s="286"/>
      <c r="G55" s="286"/>
    </row>
    <row r="56" spans="3:7">
      <c r="C56" s="286"/>
      <c r="D56" s="286"/>
      <c r="E56" s="286"/>
      <c r="F56" s="286"/>
      <c r="G56" s="286"/>
    </row>
    <row r="57" spans="3:7">
      <c r="C57" s="286"/>
      <c r="D57" s="286"/>
      <c r="E57" s="286"/>
      <c r="F57" s="286"/>
      <c r="G57" s="286"/>
    </row>
    <row r="58" spans="3:7">
      <c r="C58" s="286"/>
      <c r="D58" s="286"/>
      <c r="E58" s="286"/>
      <c r="F58" s="286"/>
      <c r="G58" s="286"/>
    </row>
    <row r="59" spans="3:7">
      <c r="C59" s="286"/>
      <c r="D59" s="286"/>
      <c r="E59" s="286"/>
      <c r="F59" s="286"/>
      <c r="G59" s="286"/>
    </row>
    <row r="60" spans="3:7">
      <c r="C60" s="286"/>
      <c r="D60" s="286"/>
      <c r="E60" s="286"/>
      <c r="F60" s="286"/>
      <c r="G60" s="286"/>
    </row>
    <row r="61" spans="3:7">
      <c r="C61" s="286"/>
      <c r="D61" s="286"/>
      <c r="E61" s="286"/>
      <c r="F61" s="286"/>
      <c r="G61" s="286"/>
    </row>
    <row r="62" spans="3:7">
      <c r="C62" s="286"/>
      <c r="D62" s="286"/>
      <c r="E62" s="286"/>
      <c r="F62" s="286"/>
      <c r="G62" s="286"/>
    </row>
    <row r="63" spans="3:7">
      <c r="C63" s="286"/>
      <c r="D63" s="286"/>
      <c r="E63" s="286"/>
      <c r="F63" s="286"/>
      <c r="G63" s="286"/>
    </row>
    <row r="64" spans="3:7">
      <c r="C64" s="286"/>
      <c r="D64" s="286"/>
      <c r="E64" s="286"/>
      <c r="F64" s="286"/>
      <c r="G64" s="286"/>
    </row>
  </sheetData>
  <sheetProtection password="CF4C" sheet="1" objects="1" scenarios="1"/>
  <customSheetViews>
    <customSheetView guid="{E9B43C8C-734F-433D-AD37-344F9303B5CC}" showPageBreaks="1" showGridLines="0" showRuler="0">
      <pane ySplit="15" topLeftCell="A30" activePane="bottomLeft"/>
      <selection pane="bottomLeft" activeCell="E42" sqref="E42"/>
      <pageMargins left="0.59055118110236227" right="0.59055118110236227" top="0.78740157480314965" bottom="0.78740157480314965" header="0" footer="0"/>
      <printOptions horizontalCentered="1"/>
      <pageSetup orientation="portrait" r:id="rId1"/>
      <headerFooter alignWithMargins="0"/>
    </customSheetView>
    <customSheetView guid="{9BF398E0-33D8-4E64-94A2-9B7C822C8383}" showPageBreaks="1" showGridLines="0" hiddenColumns="1" showRuler="0">
      <pane xSplit="9.9250000000000007" ySplit="9.9" topLeftCell="I25"/>
      <pageMargins left="0.75" right="0.75" top="1" bottom="1" header="0" footer="0"/>
      <pageSetup orientation="portrait" r:id="rId2"/>
      <headerFooter alignWithMargins="0"/>
    </customSheetView>
    <customSheetView guid="{6DCFE324-2DF9-4BB0-88BD-A4AD316C7A9E}" showPageBreaks="1" showGridLines="0" printArea="1" hiddenColumns="1" showRuler="0">
      <pane ySplit="15" topLeftCell="A31"/>
      <pageMargins left="0.75" right="0.75" top="1" bottom="1" header="0" footer="0"/>
      <pageSetup orientation="portrait" r:id="rId3"/>
      <headerFooter alignWithMargins="0"/>
    </customSheetView>
    <customSheetView guid="{48A744A8-8180-4A3B-8108-49EF41816969}" showGridLines="0" hiddenRows="1" hiddenColumns="1" showRuler="0" topLeftCell="A34">
      <pane ySplit="16.411764705882351" topLeftCell="A38" activePane="bottomLeft"/>
      <selection pane="bottomLeft" activeCell="B42" sqref="B42"/>
      <pageMargins left="0.59055118110236227" right="0.59055118110236227" top="0.78740157480314965" bottom="0.78740157480314965" header="0" footer="0"/>
      <printOptions horizontalCentered="1"/>
      <pageSetup orientation="portrait" r:id="rId4"/>
      <headerFooter alignWithMargins="0"/>
    </customSheetView>
    <customSheetView guid="{9E220BD5-A526-40BD-8239-3A0461590922}" showGridLines="0" showRuler="0">
      <pane ySplit="15" topLeftCell="A30" activePane="bottomLeft"/>
      <selection pane="bottomLeft" activeCell="E42" sqref="E42"/>
      <pageMargins left="0.59055118110236227" right="0.59055118110236227" top="0.78740157480314965" bottom="0.78740157480314965" header="0" footer="0"/>
      <printOptions horizontalCentered="1"/>
      <pageSetup orientation="portrait" r:id="rId5"/>
      <headerFooter alignWithMargins="0"/>
    </customSheetView>
  </customSheetViews>
  <mergeCells count="3">
    <mergeCell ref="B38:G38"/>
    <mergeCell ref="B2:G2"/>
    <mergeCell ref="B37:G37"/>
  </mergeCells>
  <phoneticPr fontId="11" type="noConversion"/>
  <printOptions horizontalCentered="1"/>
  <pageMargins left="0.39370078740157483" right="0.39370078740157483" top="0.59055118110236227" bottom="0.59055118110236227" header="0.39370078740157483" footer="0.39370078740157483"/>
  <pageSetup paperSize="124" orientation="portrait" r:id="rId6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 enableFormatConditionsCalculation="0">
    <tabColor rgb="FFFFC000"/>
  </sheetPr>
  <dimension ref="A1:H51"/>
  <sheetViews>
    <sheetView workbookViewId="0">
      <selection activeCell="J32" sqref="J32"/>
    </sheetView>
  </sheetViews>
  <sheetFormatPr baseColWidth="10" defaultRowHeight="12.75"/>
  <cols>
    <col min="1" max="1" width="2.7109375" style="4" customWidth="1"/>
    <col min="2" max="2" width="28.7109375" style="4" customWidth="1"/>
    <col min="3" max="6" width="15.7109375" style="4" customWidth="1"/>
    <col min="7" max="7" width="16.7109375" style="4" customWidth="1"/>
    <col min="8" max="8" width="2.7109375" style="4" customWidth="1"/>
    <col min="9" max="16384" width="11.42578125" style="4"/>
  </cols>
  <sheetData>
    <row r="1" spans="1:8" s="6" customFormat="1" ht="12" customHeight="1">
      <c r="A1" s="300"/>
      <c r="B1" s="298"/>
      <c r="C1" s="299"/>
      <c r="D1" s="299"/>
      <c r="E1" s="299"/>
      <c r="F1" s="299"/>
      <c r="G1" s="299"/>
      <c r="H1" s="300"/>
    </row>
    <row r="2" spans="1:8" ht="42" customHeight="1">
      <c r="A2" s="302"/>
      <c r="B2" s="1104" t="s">
        <v>541</v>
      </c>
      <c r="C2" s="1104"/>
      <c r="D2" s="1104"/>
      <c r="E2" s="1104"/>
      <c r="F2" s="1104"/>
      <c r="G2" s="1104"/>
      <c r="H2" s="302"/>
    </row>
    <row r="3" spans="1:8" ht="15" customHeight="1">
      <c r="A3" s="302"/>
      <c r="B3" s="1105" t="s">
        <v>72</v>
      </c>
      <c r="C3" s="1105" t="s">
        <v>80</v>
      </c>
      <c r="D3" s="1105"/>
      <c r="E3" s="1105"/>
      <c r="F3" s="1105"/>
      <c r="G3" s="1106" t="s">
        <v>106</v>
      </c>
      <c r="H3" s="302"/>
    </row>
    <row r="4" spans="1:8" ht="19.5" customHeight="1">
      <c r="A4" s="302"/>
      <c r="B4" s="1105"/>
      <c r="C4" s="773" t="s">
        <v>81</v>
      </c>
      <c r="D4" s="773" t="s">
        <v>82</v>
      </c>
      <c r="E4" s="773" t="s">
        <v>83</v>
      </c>
      <c r="F4" s="773" t="s">
        <v>317</v>
      </c>
      <c r="G4" s="1106"/>
      <c r="H4" s="302"/>
    </row>
    <row r="5" spans="1:8" ht="15.95" customHeight="1">
      <c r="A5" s="302"/>
      <c r="B5" s="769" t="s">
        <v>2</v>
      </c>
      <c r="C5" s="770">
        <v>343.13453458299995</v>
      </c>
      <c r="D5" s="770">
        <v>59.157765519428573</v>
      </c>
      <c r="E5" s="770">
        <v>187.68788316900003</v>
      </c>
      <c r="F5" s="770">
        <v>70.997951276314851</v>
      </c>
      <c r="G5" s="775">
        <v>660.97813454774348</v>
      </c>
      <c r="H5" s="302"/>
    </row>
    <row r="6" spans="1:8" ht="15.95" customHeight="1">
      <c r="A6" s="302"/>
      <c r="B6" s="771" t="s">
        <v>3</v>
      </c>
      <c r="C6" s="772">
        <v>169.10610568999999</v>
      </c>
      <c r="D6" s="772">
        <v>107.6193761</v>
      </c>
      <c r="E6" s="772">
        <v>86.082665000000006</v>
      </c>
      <c r="F6" s="772">
        <v>193.74444466165733</v>
      </c>
      <c r="G6" s="775">
        <v>556.55259145165735</v>
      </c>
      <c r="H6" s="302"/>
    </row>
    <row r="7" spans="1:8" ht="15.95" customHeight="1">
      <c r="A7" s="302"/>
      <c r="B7" s="769" t="s">
        <v>4</v>
      </c>
      <c r="C7" s="770">
        <v>177.31479975045502</v>
      </c>
      <c r="D7" s="770">
        <v>25.73881124</v>
      </c>
      <c r="E7" s="770">
        <v>43.46709001</v>
      </c>
      <c r="F7" s="770">
        <v>48.197007658340631</v>
      </c>
      <c r="G7" s="775">
        <v>294.71770865879563</v>
      </c>
      <c r="H7" s="302"/>
    </row>
    <row r="8" spans="1:8" ht="15.95" customHeight="1">
      <c r="A8" s="302"/>
      <c r="B8" s="771" t="s">
        <v>5</v>
      </c>
      <c r="C8" s="772">
        <v>301.18898809000001</v>
      </c>
      <c r="D8" s="772">
        <v>202.70873841999997</v>
      </c>
      <c r="E8" s="772">
        <v>8.9875400800000005</v>
      </c>
      <c r="F8" s="772">
        <v>26.379345130286271</v>
      </c>
      <c r="G8" s="775">
        <v>539.26461172028633</v>
      </c>
      <c r="H8" s="302"/>
    </row>
    <row r="9" spans="1:8" ht="15.95" customHeight="1">
      <c r="A9" s="302"/>
      <c r="B9" s="769" t="s">
        <v>7</v>
      </c>
      <c r="C9" s="770">
        <v>313.93990061</v>
      </c>
      <c r="D9" s="770">
        <v>181.15923663000001</v>
      </c>
      <c r="E9" s="770">
        <v>39.962125999999998</v>
      </c>
      <c r="F9" s="770">
        <v>60.93633012493158</v>
      </c>
      <c r="G9" s="775">
        <v>595.99759336493162</v>
      </c>
      <c r="H9" s="302"/>
    </row>
    <row r="10" spans="1:8" ht="15.95" customHeight="1">
      <c r="A10" s="302"/>
      <c r="B10" s="771" t="s">
        <v>8</v>
      </c>
      <c r="C10" s="772">
        <v>482.16903106265869</v>
      </c>
      <c r="D10" s="772">
        <v>225.07962206055188</v>
      </c>
      <c r="E10" s="772">
        <v>111.55652499999999</v>
      </c>
      <c r="F10" s="772">
        <v>189.75377237155979</v>
      </c>
      <c r="G10" s="775">
        <v>1008.5589504947703</v>
      </c>
      <c r="H10" s="302"/>
    </row>
    <row r="11" spans="1:8" ht="15.95" customHeight="1">
      <c r="A11" s="302"/>
      <c r="B11" s="769" t="s">
        <v>67</v>
      </c>
      <c r="C11" s="770">
        <v>171.8722664758115</v>
      </c>
      <c r="D11" s="770">
        <v>52.571212244219012</v>
      </c>
      <c r="E11" s="770">
        <v>58.874192000399489</v>
      </c>
      <c r="F11" s="770">
        <v>170.56318666262922</v>
      </c>
      <c r="G11" s="775">
        <v>453.88085738305921</v>
      </c>
      <c r="H11" s="302"/>
    </row>
    <row r="12" spans="1:8" ht="15.95" customHeight="1">
      <c r="A12" s="302"/>
      <c r="B12" s="771" t="s">
        <v>6</v>
      </c>
      <c r="C12" s="772">
        <v>203.33125983899998</v>
      </c>
      <c r="D12" s="772">
        <v>47.165226859999997</v>
      </c>
      <c r="E12" s="772">
        <v>19.149456320299997</v>
      </c>
      <c r="F12" s="772">
        <v>34.578160379228052</v>
      </c>
      <c r="G12" s="775">
        <v>304.22410339852803</v>
      </c>
      <c r="H12" s="302"/>
    </row>
    <row r="13" spans="1:8" ht="15.95" customHeight="1">
      <c r="A13" s="302"/>
      <c r="B13" s="769" t="s">
        <v>9</v>
      </c>
      <c r="C13" s="770">
        <v>1221.578207</v>
      </c>
      <c r="D13" s="770">
        <v>836.31962899999996</v>
      </c>
      <c r="E13" s="770">
        <v>402.74486899999999</v>
      </c>
      <c r="F13" s="770">
        <v>516.54782592625395</v>
      </c>
      <c r="G13" s="775">
        <v>2977.1905309262543</v>
      </c>
      <c r="H13" s="302"/>
    </row>
    <row r="14" spans="1:8" ht="15.95" customHeight="1">
      <c r="A14" s="302"/>
      <c r="B14" s="771" t="s">
        <v>10</v>
      </c>
      <c r="C14" s="772">
        <v>530.63839293607191</v>
      </c>
      <c r="D14" s="772">
        <v>141.52200155475401</v>
      </c>
      <c r="E14" s="772">
        <v>107.68849526225399</v>
      </c>
      <c r="F14" s="772">
        <v>45.586631123633552</v>
      </c>
      <c r="G14" s="775">
        <v>825.43552087671344</v>
      </c>
      <c r="H14" s="302"/>
    </row>
    <row r="15" spans="1:8" ht="15.95" customHeight="1">
      <c r="A15" s="302"/>
      <c r="B15" s="769" t="s">
        <v>11</v>
      </c>
      <c r="C15" s="770">
        <v>377.6698716353402</v>
      </c>
      <c r="D15" s="770">
        <v>132.9651375726439</v>
      </c>
      <c r="E15" s="770">
        <v>60.653654700000004</v>
      </c>
      <c r="F15" s="770">
        <v>312.18117225871327</v>
      </c>
      <c r="G15" s="775">
        <v>883.46983616669741</v>
      </c>
      <c r="H15" s="302"/>
    </row>
    <row r="16" spans="1:8" ht="15.95" customHeight="1">
      <c r="A16" s="302"/>
      <c r="B16" s="771" t="s">
        <v>12</v>
      </c>
      <c r="C16" s="772">
        <v>1034.810698579365</v>
      </c>
      <c r="D16" s="772">
        <v>669.48970984163225</v>
      </c>
      <c r="E16" s="772">
        <v>103.562001181</v>
      </c>
      <c r="F16" s="772">
        <v>64.362030039973021</v>
      </c>
      <c r="G16" s="775">
        <v>1872.2244396419701</v>
      </c>
      <c r="H16" s="302"/>
    </row>
    <row r="17" spans="1:8" ht="15.95" customHeight="1">
      <c r="A17" s="302"/>
      <c r="B17" s="769" t="s">
        <v>13</v>
      </c>
      <c r="C17" s="770">
        <v>270.92160170400001</v>
      </c>
      <c r="D17" s="770">
        <v>131.27808496484033</v>
      </c>
      <c r="E17" s="770">
        <v>34.875698210959072</v>
      </c>
      <c r="F17" s="770">
        <v>96.368995957195125</v>
      </c>
      <c r="G17" s="775">
        <v>533.44438083699447</v>
      </c>
      <c r="H17" s="302"/>
    </row>
    <row r="18" spans="1:8" ht="15.95" customHeight="1">
      <c r="A18" s="302"/>
      <c r="B18" s="771" t="s">
        <v>14</v>
      </c>
      <c r="C18" s="772">
        <v>1518.8666358375831</v>
      </c>
      <c r="D18" s="772">
        <v>14.285156214516</v>
      </c>
      <c r="E18" s="772">
        <v>176.55393953999999</v>
      </c>
      <c r="F18" s="772">
        <v>987.57120045634247</v>
      </c>
      <c r="G18" s="775">
        <v>2697.2769320484417</v>
      </c>
      <c r="H18" s="302"/>
    </row>
    <row r="19" spans="1:8" ht="15.95" customHeight="1">
      <c r="A19" s="302"/>
      <c r="B19" s="769" t="s">
        <v>15</v>
      </c>
      <c r="C19" s="770">
        <v>816.65268383998819</v>
      </c>
      <c r="D19" s="770">
        <v>362.39143342</v>
      </c>
      <c r="E19" s="770">
        <v>185.47718172999998</v>
      </c>
      <c r="F19" s="770">
        <v>482.16391256055584</v>
      </c>
      <c r="G19" s="775">
        <v>1846.685211550544</v>
      </c>
      <c r="H19" s="302"/>
    </row>
    <row r="20" spans="1:8" ht="15.95" customHeight="1">
      <c r="A20" s="302"/>
      <c r="B20" s="771" t="s">
        <v>68</v>
      </c>
      <c r="C20" s="772">
        <v>200.46581117144194</v>
      </c>
      <c r="D20" s="772">
        <v>18.593874240000002</v>
      </c>
      <c r="E20" s="772">
        <v>55.172953</v>
      </c>
      <c r="F20" s="772">
        <v>143.60465232755348</v>
      </c>
      <c r="G20" s="775">
        <v>417.83729073899542</v>
      </c>
      <c r="H20" s="302"/>
    </row>
    <row r="21" spans="1:8" ht="15.95" customHeight="1">
      <c r="A21" s="302"/>
      <c r="B21" s="769" t="s">
        <v>16</v>
      </c>
      <c r="C21" s="770">
        <v>261.39316177000001</v>
      </c>
      <c r="D21" s="770">
        <v>101.36053393</v>
      </c>
      <c r="E21" s="770">
        <v>21.746436749200001</v>
      </c>
      <c r="F21" s="770">
        <v>115.63020705549854</v>
      </c>
      <c r="G21" s="775">
        <v>500.13033950469855</v>
      </c>
      <c r="H21" s="302"/>
    </row>
    <row r="22" spans="1:8" ht="15.95" customHeight="1">
      <c r="A22" s="302"/>
      <c r="B22" s="771" t="s">
        <v>17</v>
      </c>
      <c r="C22" s="772">
        <v>248.43111696076269</v>
      </c>
      <c r="D22" s="772">
        <v>146.09951947698286</v>
      </c>
      <c r="E22" s="772">
        <v>19.91697503</v>
      </c>
      <c r="F22" s="772">
        <v>37.155113780766193</v>
      </c>
      <c r="G22" s="775">
        <v>451.60272524851177</v>
      </c>
      <c r="H22" s="302"/>
    </row>
    <row r="23" spans="1:8" ht="15.95" customHeight="1">
      <c r="A23" s="302"/>
      <c r="B23" s="769" t="s">
        <v>18</v>
      </c>
      <c r="C23" s="770">
        <v>434.26166612482677</v>
      </c>
      <c r="D23" s="770">
        <v>178.60688247050001</v>
      </c>
      <c r="E23" s="770">
        <v>197.04897788467315</v>
      </c>
      <c r="F23" s="770">
        <v>428.41401849140163</v>
      </c>
      <c r="G23" s="775">
        <v>1238.3315449714014</v>
      </c>
      <c r="H23" s="302"/>
    </row>
    <row r="24" spans="1:8" ht="15.95" customHeight="1">
      <c r="A24" s="302"/>
      <c r="B24" s="771" t="s">
        <v>19</v>
      </c>
      <c r="C24" s="772">
        <v>288.95553126304264</v>
      </c>
      <c r="D24" s="772">
        <v>27.609933027000004</v>
      </c>
      <c r="E24" s="772">
        <v>40.884627999999999</v>
      </c>
      <c r="F24" s="772">
        <v>27.862795806908405</v>
      </c>
      <c r="G24" s="775">
        <v>385.3128880969511</v>
      </c>
      <c r="H24" s="302"/>
    </row>
    <row r="25" spans="1:8" ht="15.95" customHeight="1">
      <c r="A25" s="302"/>
      <c r="B25" s="769" t="s">
        <v>29</v>
      </c>
      <c r="C25" s="770">
        <v>421.28984261195046</v>
      </c>
      <c r="D25" s="770">
        <v>87.750011259500013</v>
      </c>
      <c r="E25" s="770">
        <v>166.28605988449999</v>
      </c>
      <c r="F25" s="770">
        <v>158.41161629865448</v>
      </c>
      <c r="G25" s="775">
        <v>833.73753005460503</v>
      </c>
      <c r="H25" s="302"/>
    </row>
    <row r="26" spans="1:8" ht="15.95" customHeight="1">
      <c r="A26" s="302"/>
      <c r="B26" s="771" t="s">
        <v>69</v>
      </c>
      <c r="C26" s="772">
        <v>375.01399185095022</v>
      </c>
      <c r="D26" s="772">
        <v>72.889315146000001</v>
      </c>
      <c r="E26" s="772">
        <v>63.299882361999998</v>
      </c>
      <c r="F26" s="772">
        <v>192.8547182603709</v>
      </c>
      <c r="G26" s="775">
        <v>704.0579076193211</v>
      </c>
      <c r="H26" s="302"/>
    </row>
    <row r="27" spans="1:8" ht="15.95" customHeight="1">
      <c r="A27" s="302"/>
      <c r="B27" s="769" t="s">
        <v>20</v>
      </c>
      <c r="C27" s="770">
        <v>308.17840820000578</v>
      </c>
      <c r="D27" s="770">
        <v>172.34384349999996</v>
      </c>
      <c r="E27" s="770">
        <v>22.323613999999999</v>
      </c>
      <c r="F27" s="770">
        <v>118.31136011062671</v>
      </c>
      <c r="G27" s="775">
        <v>621.15722581063255</v>
      </c>
      <c r="H27" s="302"/>
    </row>
    <row r="28" spans="1:8" ht="15.95" customHeight="1">
      <c r="A28" s="302"/>
      <c r="B28" s="771" t="s">
        <v>21</v>
      </c>
      <c r="C28" s="772">
        <v>825.12950415592525</v>
      </c>
      <c r="D28" s="772">
        <v>28.336711300000001</v>
      </c>
      <c r="E28" s="772">
        <v>44.963136759999998</v>
      </c>
      <c r="F28" s="772">
        <v>683.39676135945297</v>
      </c>
      <c r="G28" s="775">
        <v>1581.8261135753783</v>
      </c>
      <c r="H28" s="302"/>
    </row>
    <row r="29" spans="1:8" ht="15.95" customHeight="1">
      <c r="A29" s="302"/>
      <c r="B29" s="769" t="s">
        <v>22</v>
      </c>
      <c r="C29" s="770">
        <v>437.37913918999999</v>
      </c>
      <c r="D29" s="770">
        <v>141.5867412085</v>
      </c>
      <c r="E29" s="770">
        <v>143.09725226999998</v>
      </c>
      <c r="F29" s="770">
        <v>109.53843243276695</v>
      </c>
      <c r="G29" s="775">
        <v>831.60156510126694</v>
      </c>
      <c r="H29" s="302"/>
    </row>
    <row r="30" spans="1:8" ht="15.95" customHeight="1">
      <c r="A30" s="302"/>
      <c r="B30" s="771" t="s">
        <v>30</v>
      </c>
      <c r="C30" s="772">
        <v>197.89608247199999</v>
      </c>
      <c r="D30" s="772">
        <v>49.92009427787832</v>
      </c>
      <c r="E30" s="772">
        <v>70.028023099999999</v>
      </c>
      <c r="F30" s="772">
        <v>157.14433154758561</v>
      </c>
      <c r="G30" s="775">
        <v>474.98853139746393</v>
      </c>
      <c r="H30" s="302"/>
    </row>
    <row r="31" spans="1:8" ht="15.95" customHeight="1">
      <c r="A31" s="302"/>
      <c r="B31" s="769" t="s">
        <v>23</v>
      </c>
      <c r="C31" s="770">
        <v>347.24450979663993</v>
      </c>
      <c r="D31" s="770">
        <v>187.208600953</v>
      </c>
      <c r="E31" s="770">
        <v>34.691775487119997</v>
      </c>
      <c r="F31" s="770">
        <v>53.534872615662351</v>
      </c>
      <c r="G31" s="775">
        <v>622.67975885242231</v>
      </c>
      <c r="H31" s="302"/>
    </row>
    <row r="32" spans="1:8" ht="15.95" customHeight="1">
      <c r="A32" s="302"/>
      <c r="B32" s="771" t="s">
        <v>24</v>
      </c>
      <c r="C32" s="772">
        <v>483.91600837347681</v>
      </c>
      <c r="D32" s="772">
        <v>241.47654959596514</v>
      </c>
      <c r="E32" s="772">
        <v>205.25960002799999</v>
      </c>
      <c r="F32" s="772">
        <v>148.67186764960692</v>
      </c>
      <c r="G32" s="775">
        <v>1079.3240256470488</v>
      </c>
      <c r="H32" s="302"/>
    </row>
    <row r="33" spans="1:8" ht="15.95" customHeight="1">
      <c r="A33" s="302"/>
      <c r="B33" s="769" t="s">
        <v>25</v>
      </c>
      <c r="C33" s="770">
        <v>60.733828480043726</v>
      </c>
      <c r="D33" s="770">
        <v>16.296798650000003</v>
      </c>
      <c r="E33" s="770">
        <v>22.24901427</v>
      </c>
      <c r="F33" s="770">
        <v>18.940280809570098</v>
      </c>
      <c r="G33" s="775">
        <v>118.21992220961383</v>
      </c>
      <c r="H33" s="302"/>
    </row>
    <row r="34" spans="1:8" ht="15.95" customHeight="1">
      <c r="A34" s="302"/>
      <c r="B34" s="771" t="s">
        <v>26</v>
      </c>
      <c r="C34" s="772">
        <v>850.43384933703032</v>
      </c>
      <c r="D34" s="772">
        <v>205.76620860552512</v>
      </c>
      <c r="E34" s="772">
        <v>99.069572938285702</v>
      </c>
      <c r="F34" s="772">
        <v>235.27161881729191</v>
      </c>
      <c r="G34" s="775">
        <v>1390.5412496981332</v>
      </c>
      <c r="H34" s="302"/>
    </row>
    <row r="35" spans="1:8" ht="15.95" customHeight="1">
      <c r="A35" s="302"/>
      <c r="B35" s="769" t="s">
        <v>27</v>
      </c>
      <c r="C35" s="770">
        <v>237.2511384</v>
      </c>
      <c r="D35" s="770">
        <v>57.811552740000003</v>
      </c>
      <c r="E35" s="770">
        <v>42.102384419999993</v>
      </c>
      <c r="F35" s="770">
        <v>98.886047529173069</v>
      </c>
      <c r="G35" s="775">
        <v>436.05112308917307</v>
      </c>
      <c r="H35" s="302"/>
    </row>
    <row r="36" spans="1:8" ht="15.95" customHeight="1">
      <c r="A36" s="302"/>
      <c r="B36" s="771" t="s">
        <v>28</v>
      </c>
      <c r="C36" s="772">
        <v>337.87302393004762</v>
      </c>
      <c r="D36" s="772">
        <v>104.30495163464171</v>
      </c>
      <c r="E36" s="772">
        <v>38.258259689999996</v>
      </c>
      <c r="F36" s="772">
        <v>28.550376281519263</v>
      </c>
      <c r="G36" s="775">
        <v>508.98661153620861</v>
      </c>
      <c r="H36" s="302"/>
    </row>
    <row r="37" spans="1:8" ht="15.95" customHeight="1">
      <c r="A37" s="302"/>
      <c r="B37" s="769" t="s">
        <v>316</v>
      </c>
      <c r="C37" s="770">
        <v>8264.7857236521832</v>
      </c>
      <c r="D37" s="770">
        <v>1834.4379743029231</v>
      </c>
      <c r="E37" s="770">
        <v>0</v>
      </c>
      <c r="F37" s="770">
        <v>0</v>
      </c>
      <c r="G37" s="775">
        <v>10099.223697955105</v>
      </c>
      <c r="H37" s="302"/>
    </row>
    <row r="38" spans="1:8" ht="15.95" customHeight="1">
      <c r="A38" s="302"/>
      <c r="B38" s="771" t="s">
        <v>41</v>
      </c>
      <c r="C38" s="772">
        <v>2147.7345999999998</v>
      </c>
      <c r="D38" s="772">
        <v>0</v>
      </c>
      <c r="E38" s="772">
        <v>0</v>
      </c>
      <c r="F38" s="772">
        <v>8.9676187647013013</v>
      </c>
      <c r="G38" s="775">
        <v>2156.7022187647012</v>
      </c>
      <c r="H38" s="302"/>
    </row>
    <row r="39" spans="1:8" ht="18" customHeight="1">
      <c r="A39" s="302"/>
      <c r="B39" s="773" t="s">
        <v>106</v>
      </c>
      <c r="C39" s="774">
        <v>24661.561915373601</v>
      </c>
      <c r="D39" s="774">
        <v>6861.851237961002</v>
      </c>
      <c r="E39" s="774">
        <v>2913.7218630776915</v>
      </c>
      <c r="F39" s="774">
        <v>6065.0786565267254</v>
      </c>
      <c r="G39" s="775">
        <v>40502.213672939019</v>
      </c>
      <c r="H39" s="302"/>
    </row>
    <row r="40" spans="1:8" ht="42" customHeight="1">
      <c r="A40" s="302"/>
      <c r="B40" s="1087" t="s">
        <v>413</v>
      </c>
      <c r="C40" s="1087"/>
      <c r="D40" s="1087"/>
      <c r="E40" s="1087"/>
      <c r="F40" s="1087"/>
      <c r="G40" s="1087"/>
      <c r="H40" s="302"/>
    </row>
    <row r="41" spans="1:8">
      <c r="A41" s="302"/>
      <c r="B41" s="302"/>
      <c r="C41" s="302"/>
      <c r="D41" s="302"/>
      <c r="E41" s="302"/>
      <c r="F41" s="302"/>
      <c r="G41" s="302"/>
      <c r="H41" s="302"/>
    </row>
    <row r="42" spans="1:8">
      <c r="C42" s="60"/>
      <c r="D42" s="60"/>
      <c r="E42" s="60"/>
      <c r="F42" s="60"/>
    </row>
    <row r="43" spans="1:8">
      <c r="B43" s="25"/>
    </row>
    <row r="46" spans="1:8" ht="15" customHeight="1"/>
    <row r="48" spans="1:8" ht="12" customHeight="1"/>
    <row r="50" spans="3:6">
      <c r="C50" s="62"/>
      <c r="D50" s="62"/>
      <c r="E50" s="62"/>
      <c r="F50" s="62"/>
    </row>
    <row r="51" spans="3:6">
      <c r="C51" s="60"/>
      <c r="D51" s="60"/>
      <c r="E51" s="60"/>
      <c r="F51" s="60"/>
    </row>
  </sheetData>
  <sheetProtection password="CF4C" sheet="1" objects="1" scenarios="1"/>
  <customSheetViews>
    <customSheetView guid="{E9B43C8C-734F-433D-AD37-344F9303B5CC}" showPageBreaks="1" showGridLines="0" showRuler="0" topLeftCell="A37">
      <pane ySplit="18" topLeftCell="A40"/>
      <selection activeCell="E51" sqref="E51"/>
      <pageMargins left="0.39370078740157483" right="0.39370078740157483" top="0.59055118110236227" bottom="0.59055118110236227" header="0.39370078740157483" footer="0.39370078740157483"/>
      <printOptions horizontalCentered="1"/>
      <pageSetup orientation="portrait" r:id="rId1"/>
      <headerFooter alignWithMargins="0"/>
    </customSheetView>
    <customSheetView guid="{9BF398E0-33D8-4E64-94A2-9B7C822C8383}" showPageBreaks="1" showGridLines="0" showRuler="0">
      <pageMargins left="0.19685039370078741" right="0.19685039370078741" top="0.59055118110236227" bottom="0.59055118110236227" header="0.39370078740157483" footer="0.39370078740157483"/>
      <printOptions horizontalCentered="1"/>
      <pageSetup orientation="portrait" r:id="rId2"/>
      <headerFooter alignWithMargins="0"/>
    </customSheetView>
    <customSheetView guid="{6DCFE324-2DF9-4BB0-88BD-A4AD316C7A9E}" showGridLines="0" showRuler="0">
      <pageMargins left="0.19685039370078741" right="0.19685039370078741" top="0.59055118110236227" bottom="0.59055118110236227" header="0.39370078740157483" footer="0.39370078740157483"/>
      <printOptions horizontalCentered="1"/>
      <pageSetup orientation="portrait" r:id="rId3"/>
      <headerFooter alignWithMargins="0"/>
    </customSheetView>
    <customSheetView guid="{48A744A8-8180-4A3B-8108-49EF41816969}" showGridLines="0" showRuler="0" topLeftCell="A40">
      <pane ySplit="13.352941176470589" topLeftCell="A40"/>
      <selection activeCell="B49" sqref="B49"/>
      <pageMargins left="0.19685039370078741" right="0.19685039370078741" top="0.59055118110236227" bottom="0.59055118110236227" header="0.39370078740157483" footer="0.39370078740157483"/>
      <printOptions horizontalCentered="1"/>
      <pageSetup orientation="portrait" r:id="rId4"/>
      <headerFooter alignWithMargins="0"/>
    </customSheetView>
    <customSheetView guid="{9E220BD5-A526-40BD-8239-3A0461590922}" showGridLines="0" showRuler="0" topLeftCell="A37">
      <pane ySplit="17.529411764705884" topLeftCell="A40" activePane="bottomLeft"/>
      <selection pane="bottomLeft" activeCell="F51" sqref="F51"/>
      <pageMargins left="0.39370078740157483" right="0.39370078740157483" top="0.59055118110236227" bottom="0.59055118110236227" header="0.39370078740157483" footer="0.39370078740157483"/>
      <printOptions horizontalCentered="1"/>
      <pageSetup orientation="portrait" r:id="rId5"/>
      <headerFooter alignWithMargins="0"/>
    </customSheetView>
  </customSheetViews>
  <mergeCells count="5">
    <mergeCell ref="B2:G2"/>
    <mergeCell ref="B3:B4"/>
    <mergeCell ref="G3:G4"/>
    <mergeCell ref="B40:G40"/>
    <mergeCell ref="C3:F3"/>
  </mergeCells>
  <phoneticPr fontId="11" type="noConversion"/>
  <printOptions horizontalCentered="1"/>
  <pageMargins left="0.39370078740157483" right="0.39370078740157483" top="0.59055118110236227" bottom="0.59055118110236227" header="0.39370078740157483" footer="0.39370078740157483"/>
  <pageSetup paperSize="124" scale="90" orientation="portrait" r:id="rId6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3">
    <tabColor theme="9" tint="-0.249977111117893"/>
  </sheetPr>
  <dimension ref="A1:O44"/>
  <sheetViews>
    <sheetView workbookViewId="0"/>
  </sheetViews>
  <sheetFormatPr baseColWidth="10" defaultRowHeight="12.75"/>
  <cols>
    <col min="1" max="1" width="2.7109375" style="43" customWidth="1"/>
    <col min="2" max="2" width="31.7109375" style="43" customWidth="1"/>
    <col min="3" max="6" width="9.85546875" style="43" hidden="1" customWidth="1"/>
    <col min="7" max="7" width="9.85546875" style="43" customWidth="1"/>
    <col min="8" max="8" width="12.7109375" style="43" customWidth="1"/>
    <col min="9" max="9" width="9.85546875" style="43" customWidth="1"/>
    <col min="10" max="10" width="12.7109375" style="43" customWidth="1"/>
    <col min="11" max="11" width="9.85546875" style="43" customWidth="1"/>
    <col min="12" max="12" width="10.28515625" style="43" bestFit="1" customWidth="1"/>
    <col min="13" max="13" width="9.85546875" style="43" customWidth="1"/>
    <col min="14" max="14" width="12.7109375" style="43" customWidth="1"/>
    <col min="15" max="15" width="2.7109375" style="43" customWidth="1"/>
    <col min="16" max="16384" width="11.42578125" style="43"/>
  </cols>
  <sheetData>
    <row r="1" spans="1:15">
      <c r="A1" s="326"/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6"/>
      <c r="M1" s="326"/>
      <c r="N1" s="326"/>
      <c r="O1" s="326"/>
    </row>
    <row r="2" spans="1:15" ht="36" customHeight="1">
      <c r="A2" s="326"/>
      <c r="B2" s="1431" t="s">
        <v>519</v>
      </c>
      <c r="C2" s="1431"/>
      <c r="D2" s="1431"/>
      <c r="E2" s="1431"/>
      <c r="F2" s="1431"/>
      <c r="G2" s="1431"/>
      <c r="H2" s="1431"/>
      <c r="I2" s="1431"/>
      <c r="J2" s="1431"/>
      <c r="K2" s="1431"/>
      <c r="L2" s="1431"/>
      <c r="M2" s="1431"/>
      <c r="N2" s="1431"/>
      <c r="O2" s="326"/>
    </row>
    <row r="3" spans="1:15" ht="17.25" customHeight="1">
      <c r="A3" s="326"/>
      <c r="B3" s="1428" t="s">
        <v>84</v>
      </c>
      <c r="C3" s="1433">
        <v>2006</v>
      </c>
      <c r="D3" s="1433">
        <v>2007</v>
      </c>
      <c r="E3" s="1433">
        <v>2008</v>
      </c>
      <c r="F3" s="1433">
        <v>2009</v>
      </c>
      <c r="G3" s="1433">
        <v>2010</v>
      </c>
      <c r="H3" s="1433"/>
      <c r="I3" s="1433">
        <v>2011</v>
      </c>
      <c r="J3" s="1433"/>
      <c r="K3" s="1433">
        <v>2012</v>
      </c>
      <c r="L3" s="1433"/>
      <c r="M3" s="1428" t="s">
        <v>106</v>
      </c>
      <c r="N3" s="1428"/>
      <c r="O3" s="326"/>
    </row>
    <row r="4" spans="1:15" ht="17.25" customHeight="1">
      <c r="A4" s="326"/>
      <c r="B4" s="1428"/>
      <c r="C4" s="1433"/>
      <c r="D4" s="1433"/>
      <c r="E4" s="1433"/>
      <c r="F4" s="1433"/>
      <c r="G4" s="869" t="s">
        <v>372</v>
      </c>
      <c r="H4" s="869" t="s">
        <v>371</v>
      </c>
      <c r="I4" s="869" t="s">
        <v>372</v>
      </c>
      <c r="J4" s="869" t="s">
        <v>371</v>
      </c>
      <c r="K4" s="869" t="s">
        <v>372</v>
      </c>
      <c r="L4" s="869" t="s">
        <v>371</v>
      </c>
      <c r="M4" s="869" t="s">
        <v>372</v>
      </c>
      <c r="N4" s="870" t="s">
        <v>371</v>
      </c>
      <c r="O4" s="326"/>
    </row>
    <row r="5" spans="1:15" ht="19.5" customHeight="1">
      <c r="A5" s="326"/>
      <c r="B5" s="871" t="s">
        <v>252</v>
      </c>
      <c r="C5" s="872"/>
      <c r="D5" s="872"/>
      <c r="E5" s="873">
        <v>6.7</v>
      </c>
      <c r="F5" s="873">
        <v>2.5</v>
      </c>
      <c r="G5" s="872"/>
      <c r="H5" s="872"/>
      <c r="I5" s="872"/>
      <c r="J5" s="872"/>
      <c r="K5" s="872">
        <v>2</v>
      </c>
      <c r="L5" s="874">
        <v>1.4</v>
      </c>
      <c r="M5" s="872">
        <v>2</v>
      </c>
      <c r="N5" s="875">
        <v>1.4</v>
      </c>
      <c r="O5" s="326"/>
    </row>
    <row r="6" spans="1:15" ht="19.5" customHeight="1">
      <c r="A6" s="326"/>
      <c r="B6" s="1429" t="s">
        <v>370</v>
      </c>
      <c r="C6" s="1429"/>
      <c r="D6" s="1429"/>
      <c r="E6" s="1429"/>
      <c r="F6" s="1429"/>
      <c r="G6" s="1429"/>
      <c r="H6" s="1429"/>
      <c r="I6" s="1429"/>
      <c r="J6" s="1429"/>
      <c r="K6" s="1429"/>
      <c r="L6" s="1429"/>
      <c r="M6" s="871"/>
      <c r="N6" s="871"/>
      <c r="O6" s="326"/>
    </row>
    <row r="7" spans="1:15" ht="14.25" hidden="1">
      <c r="A7" s="326"/>
      <c r="B7" s="876" t="s">
        <v>3</v>
      </c>
      <c r="C7" s="877">
        <v>5.6</v>
      </c>
      <c r="D7" s="877"/>
      <c r="E7" s="877"/>
      <c r="F7" s="877"/>
      <c r="G7" s="878"/>
      <c r="H7" s="877"/>
      <c r="I7" s="878"/>
      <c r="J7" s="877"/>
      <c r="K7" s="878"/>
      <c r="L7" s="877"/>
      <c r="M7" s="878"/>
      <c r="N7" s="875"/>
      <c r="O7" s="326"/>
    </row>
    <row r="8" spans="1:15" ht="15" hidden="1" customHeight="1">
      <c r="A8" s="326"/>
      <c r="B8" s="876" t="s">
        <v>7</v>
      </c>
      <c r="C8" s="877"/>
      <c r="D8" s="877">
        <v>4.9000000000000004</v>
      </c>
      <c r="E8" s="877"/>
      <c r="F8" s="877"/>
      <c r="G8" s="878"/>
      <c r="H8" s="877"/>
      <c r="I8" s="878"/>
      <c r="J8" s="877"/>
      <c r="K8" s="878"/>
      <c r="L8" s="877"/>
      <c r="M8" s="878"/>
      <c r="N8" s="875"/>
      <c r="O8" s="326"/>
    </row>
    <row r="9" spans="1:15" ht="18" customHeight="1">
      <c r="A9" s="326"/>
      <c r="B9" s="876" t="s">
        <v>67</v>
      </c>
      <c r="C9" s="877"/>
      <c r="D9" s="877">
        <v>20.5</v>
      </c>
      <c r="E9" s="877">
        <v>35.799999999999997</v>
      </c>
      <c r="F9" s="877">
        <v>38.4</v>
      </c>
      <c r="G9" s="877">
        <v>2</v>
      </c>
      <c r="H9" s="877">
        <v>12.5</v>
      </c>
      <c r="I9" s="877">
        <v>1</v>
      </c>
      <c r="J9" s="877">
        <v>12.1</v>
      </c>
      <c r="K9" s="877"/>
      <c r="L9" s="877"/>
      <c r="M9" s="877">
        <v>3</v>
      </c>
      <c r="N9" s="875">
        <v>24.6</v>
      </c>
      <c r="O9" s="326"/>
    </row>
    <row r="10" spans="1:15" ht="18" customHeight="1">
      <c r="A10" s="326"/>
      <c r="B10" s="876" t="s">
        <v>10</v>
      </c>
      <c r="C10" s="877">
        <v>11.8</v>
      </c>
      <c r="D10" s="877">
        <v>66.099999999999994</v>
      </c>
      <c r="E10" s="877">
        <v>46.4</v>
      </c>
      <c r="F10" s="877">
        <v>28.1</v>
      </c>
      <c r="G10" s="877"/>
      <c r="H10" s="877"/>
      <c r="I10" s="877">
        <v>3</v>
      </c>
      <c r="J10" s="877">
        <v>13.3</v>
      </c>
      <c r="K10" s="877"/>
      <c r="L10" s="877"/>
      <c r="M10" s="877">
        <v>3</v>
      </c>
      <c r="N10" s="875">
        <v>13.3</v>
      </c>
      <c r="O10" s="326"/>
    </row>
    <row r="11" spans="1:15" ht="18" customHeight="1">
      <c r="A11" s="326"/>
      <c r="B11" s="876" t="s">
        <v>11</v>
      </c>
      <c r="C11" s="877"/>
      <c r="D11" s="877">
        <v>24</v>
      </c>
      <c r="E11" s="877">
        <v>20.6</v>
      </c>
      <c r="F11" s="877">
        <v>30.3</v>
      </c>
      <c r="G11" s="877"/>
      <c r="H11" s="877"/>
      <c r="I11" s="877">
        <v>8</v>
      </c>
      <c r="J11" s="877">
        <v>51.4</v>
      </c>
      <c r="K11" s="877"/>
      <c r="L11" s="877"/>
      <c r="M11" s="877">
        <v>8</v>
      </c>
      <c r="N11" s="875">
        <v>51.4</v>
      </c>
      <c r="O11" s="326"/>
    </row>
    <row r="12" spans="1:15" ht="18" hidden="1" customHeight="1">
      <c r="A12" s="326"/>
      <c r="B12" s="876" t="s">
        <v>13</v>
      </c>
      <c r="C12" s="877">
        <v>18.100000000000001</v>
      </c>
      <c r="D12" s="877"/>
      <c r="E12" s="877"/>
      <c r="F12" s="877"/>
      <c r="G12" s="877"/>
      <c r="H12" s="877"/>
      <c r="I12" s="877"/>
      <c r="J12" s="877"/>
      <c r="K12" s="877"/>
      <c r="L12" s="877"/>
      <c r="M12" s="877"/>
      <c r="N12" s="875"/>
      <c r="O12" s="326"/>
    </row>
    <row r="13" spans="1:15" ht="18" hidden="1" customHeight="1">
      <c r="A13" s="326"/>
      <c r="B13" s="876" t="s">
        <v>14</v>
      </c>
      <c r="C13" s="877"/>
      <c r="D13" s="877">
        <v>15</v>
      </c>
      <c r="E13" s="877">
        <v>40</v>
      </c>
      <c r="F13" s="877">
        <v>48.4</v>
      </c>
      <c r="G13" s="877"/>
      <c r="H13" s="877"/>
      <c r="I13" s="877"/>
      <c r="J13" s="877"/>
      <c r="K13" s="877"/>
      <c r="L13" s="877"/>
      <c r="M13" s="877"/>
      <c r="N13" s="875"/>
      <c r="O13" s="326"/>
    </row>
    <row r="14" spans="1:15" ht="18.75" customHeight="1">
      <c r="A14" s="326"/>
      <c r="B14" s="876" t="s">
        <v>15</v>
      </c>
      <c r="C14" s="877"/>
      <c r="D14" s="877">
        <v>38.299999999999997</v>
      </c>
      <c r="E14" s="877">
        <v>62</v>
      </c>
      <c r="F14" s="877">
        <v>37.5</v>
      </c>
      <c r="G14" s="877">
        <v>20</v>
      </c>
      <c r="H14" s="877">
        <v>62.2</v>
      </c>
      <c r="I14" s="877">
        <v>2</v>
      </c>
      <c r="J14" s="877">
        <v>4.9000000000000004</v>
      </c>
      <c r="K14" s="877"/>
      <c r="L14" s="877"/>
      <c r="M14" s="877">
        <v>22</v>
      </c>
      <c r="N14" s="875">
        <v>67.100000000000009</v>
      </c>
      <c r="O14" s="326"/>
    </row>
    <row r="15" spans="1:15" ht="18" hidden="1" customHeight="1">
      <c r="A15" s="326"/>
      <c r="B15" s="876" t="s">
        <v>16</v>
      </c>
      <c r="C15" s="877"/>
      <c r="D15" s="877"/>
      <c r="E15" s="877">
        <v>10.1</v>
      </c>
      <c r="F15" s="877"/>
      <c r="G15" s="877"/>
      <c r="H15" s="877"/>
      <c r="I15" s="877"/>
      <c r="J15" s="877"/>
      <c r="K15" s="877"/>
      <c r="L15" s="877"/>
      <c r="M15" s="877"/>
      <c r="N15" s="875"/>
      <c r="O15" s="326"/>
    </row>
    <row r="16" spans="1:15" ht="15.75" customHeight="1">
      <c r="A16" s="326"/>
      <c r="B16" s="876" t="s">
        <v>17</v>
      </c>
      <c r="C16" s="877"/>
      <c r="D16" s="877"/>
      <c r="E16" s="877">
        <v>6.4</v>
      </c>
      <c r="F16" s="877">
        <v>11.8</v>
      </c>
      <c r="G16" s="877">
        <v>6</v>
      </c>
      <c r="H16" s="877">
        <v>9.9</v>
      </c>
      <c r="I16" s="877"/>
      <c r="J16" s="877"/>
      <c r="K16" s="877"/>
      <c r="L16" s="877"/>
      <c r="M16" s="877">
        <v>6</v>
      </c>
      <c r="N16" s="875">
        <v>9.9</v>
      </c>
      <c r="O16" s="326"/>
    </row>
    <row r="17" spans="1:15" ht="18" hidden="1" customHeight="1">
      <c r="A17" s="326"/>
      <c r="B17" s="876" t="s">
        <v>24</v>
      </c>
      <c r="C17" s="877"/>
      <c r="D17" s="877"/>
      <c r="E17" s="877">
        <v>12</v>
      </c>
      <c r="F17" s="877"/>
      <c r="G17" s="877"/>
      <c r="H17" s="877"/>
      <c r="I17" s="877"/>
      <c r="J17" s="877"/>
      <c r="K17" s="877"/>
      <c r="L17" s="877"/>
      <c r="M17" s="877"/>
      <c r="N17" s="875"/>
      <c r="O17" s="326"/>
    </row>
    <row r="18" spans="1:15" ht="18" customHeight="1">
      <c r="A18" s="326"/>
      <c r="B18" s="871" t="s">
        <v>369</v>
      </c>
      <c r="C18" s="871"/>
      <c r="D18" s="871"/>
      <c r="E18" s="871"/>
      <c r="F18" s="871"/>
      <c r="G18" s="879">
        <v>28</v>
      </c>
      <c r="H18" s="879">
        <v>84.600000000000009</v>
      </c>
      <c r="I18" s="879">
        <v>14</v>
      </c>
      <c r="J18" s="879">
        <v>81.7</v>
      </c>
      <c r="K18" s="879">
        <v>0</v>
      </c>
      <c r="L18" s="879">
        <v>0</v>
      </c>
      <c r="M18" s="879">
        <v>42</v>
      </c>
      <c r="N18" s="875">
        <v>166.30000000000004</v>
      </c>
      <c r="O18" s="326"/>
    </row>
    <row r="19" spans="1:15" ht="18" customHeight="1">
      <c r="A19" s="326"/>
      <c r="B19" s="880" t="s">
        <v>106</v>
      </c>
      <c r="C19" s="881">
        <v>35.5</v>
      </c>
      <c r="D19" s="881">
        <v>168.8</v>
      </c>
      <c r="E19" s="881">
        <v>233.29999999999998</v>
      </c>
      <c r="F19" s="881">
        <v>194.5</v>
      </c>
      <c r="G19" s="881">
        <v>28</v>
      </c>
      <c r="H19" s="881">
        <v>84.600000000000009</v>
      </c>
      <c r="I19" s="881">
        <v>14</v>
      </c>
      <c r="J19" s="881">
        <v>81.7</v>
      </c>
      <c r="K19" s="881">
        <v>2</v>
      </c>
      <c r="L19" s="881">
        <v>1.4</v>
      </c>
      <c r="M19" s="881">
        <v>44</v>
      </c>
      <c r="N19" s="875">
        <v>167.70000000000005</v>
      </c>
      <c r="O19" s="326"/>
    </row>
    <row r="20" spans="1:15" ht="25.5" hidden="1" customHeight="1">
      <c r="A20" s="326"/>
      <c r="B20" s="1432"/>
      <c r="C20" s="1432"/>
      <c r="D20" s="1432"/>
      <c r="E20" s="1432"/>
      <c r="F20" s="1432"/>
      <c r="G20" s="1432"/>
      <c r="H20" s="1432"/>
      <c r="I20" s="1432"/>
      <c r="J20" s="1432"/>
      <c r="K20" s="1432"/>
      <c r="L20" s="1432"/>
      <c r="M20" s="1432"/>
      <c r="N20" s="1432"/>
      <c r="O20" s="326"/>
    </row>
    <row r="21" spans="1:15" ht="12.75" customHeight="1">
      <c r="A21" s="326"/>
      <c r="B21" s="1430" t="s">
        <v>338</v>
      </c>
      <c r="C21" s="1430"/>
      <c r="D21" s="1430"/>
      <c r="E21" s="1430"/>
      <c r="F21" s="1430"/>
      <c r="G21" s="1430"/>
      <c r="H21" s="1430"/>
      <c r="I21" s="1430"/>
      <c r="J21" s="1430"/>
      <c r="K21" s="1430"/>
      <c r="L21" s="1430"/>
      <c r="M21" s="1430"/>
      <c r="N21" s="1430"/>
      <c r="O21" s="326"/>
    </row>
    <row r="22" spans="1:15">
      <c r="A22" s="326"/>
      <c r="B22" s="326"/>
      <c r="C22" s="326"/>
      <c r="D22" s="326"/>
      <c r="E22" s="326"/>
      <c r="F22" s="326"/>
      <c r="G22" s="326"/>
      <c r="H22" s="326"/>
      <c r="I22" s="326"/>
      <c r="J22" s="326"/>
      <c r="K22" s="326"/>
      <c r="L22" s="326"/>
      <c r="M22" s="326"/>
      <c r="N22" s="326"/>
      <c r="O22" s="326"/>
    </row>
    <row r="29" spans="1:15" ht="30" customHeight="1"/>
    <row r="30" spans="1:15" ht="18" customHeight="1"/>
    <row r="31" spans="1:15" ht="33" customHeight="1"/>
    <row r="32" spans="1:15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</sheetData>
  <sheetProtection password="CF4C" sheet="1" objects="1" scenarios="1"/>
  <mergeCells count="13">
    <mergeCell ref="M3:N3"/>
    <mergeCell ref="B6:L6"/>
    <mergeCell ref="B21:N21"/>
    <mergeCell ref="B2:N2"/>
    <mergeCell ref="B20:N20"/>
    <mergeCell ref="C3:C4"/>
    <mergeCell ref="D3:D4"/>
    <mergeCell ref="E3:E4"/>
    <mergeCell ref="F3:F4"/>
    <mergeCell ref="G3:H3"/>
    <mergeCell ref="I3:J3"/>
    <mergeCell ref="K3:L3"/>
    <mergeCell ref="B3:B4"/>
  </mergeCells>
  <printOptions horizontalCentered="1"/>
  <pageMargins left="0.39370078740157483" right="0.39370078740157483" top="0.59055118110236227" bottom="0.59055118110236227" header="0.39370078740157483" footer="0.39370078740157483"/>
  <pageSetup paperSize="256" orientation="landscape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4"/>
  <dimension ref="A1:K43"/>
  <sheetViews>
    <sheetView workbookViewId="0"/>
  </sheetViews>
  <sheetFormatPr baseColWidth="10" defaultRowHeight="12.75"/>
  <cols>
    <col min="1" max="1" width="2.7109375" style="4" customWidth="1"/>
    <col min="2" max="2" width="18.7109375" style="4" customWidth="1"/>
    <col min="3" max="9" width="9.85546875" style="4" customWidth="1"/>
    <col min="10" max="10" width="11.7109375" style="4" customWidth="1"/>
    <col min="11" max="11" width="2.7109375" style="4" customWidth="1"/>
    <col min="12" max="16384" width="11.42578125" style="4"/>
  </cols>
  <sheetData>
    <row r="1" spans="1:11" ht="13.5" thickBot="1">
      <c r="A1" s="302"/>
      <c r="B1" s="302"/>
      <c r="C1" s="302"/>
      <c r="D1" s="302"/>
      <c r="E1" s="302"/>
      <c r="F1" s="302"/>
      <c r="G1" s="302"/>
      <c r="H1" s="302"/>
      <c r="I1" s="302"/>
      <c r="J1" s="302"/>
      <c r="K1" s="302"/>
    </row>
    <row r="2" spans="1:11" ht="36" customHeight="1" thickBot="1">
      <c r="A2" s="302"/>
      <c r="B2" s="1439" t="s">
        <v>297</v>
      </c>
      <c r="C2" s="1440"/>
      <c r="D2" s="1440"/>
      <c r="E2" s="1440"/>
      <c r="F2" s="1440"/>
      <c r="G2" s="1440"/>
      <c r="H2" s="1440"/>
      <c r="I2" s="1440"/>
      <c r="J2" s="1441"/>
      <c r="K2" s="302"/>
    </row>
    <row r="3" spans="1:11" ht="17.25" customHeight="1" thickBot="1">
      <c r="A3" s="302"/>
      <c r="B3" s="1435" t="s">
        <v>84</v>
      </c>
      <c r="C3" s="506">
        <v>2006</v>
      </c>
      <c r="D3" s="507">
        <v>2007</v>
      </c>
      <c r="E3" s="507">
        <v>2008</v>
      </c>
      <c r="F3" s="508">
        <v>2009</v>
      </c>
      <c r="G3" s="506">
        <v>2010</v>
      </c>
      <c r="H3" s="508">
        <v>2011</v>
      </c>
      <c r="I3" s="508">
        <v>2012</v>
      </c>
      <c r="J3" s="1437" t="s">
        <v>106</v>
      </c>
      <c r="K3" s="302"/>
    </row>
    <row r="4" spans="1:11" ht="17.25" customHeight="1" thickBot="1">
      <c r="A4" s="302"/>
      <c r="B4" s="1436"/>
      <c r="C4" s="1448" t="s">
        <v>245</v>
      </c>
      <c r="D4" s="1449"/>
      <c r="E4" s="1449"/>
      <c r="F4" s="1450"/>
      <c r="G4" s="1448" t="s">
        <v>246</v>
      </c>
      <c r="H4" s="1449"/>
      <c r="I4" s="1450"/>
      <c r="J4" s="1438"/>
      <c r="K4" s="302"/>
    </row>
    <row r="5" spans="1:11" ht="19.5" customHeight="1">
      <c r="A5" s="302"/>
      <c r="B5" s="509" t="s">
        <v>252</v>
      </c>
      <c r="C5" s="510"/>
      <c r="D5" s="510"/>
      <c r="E5" s="656">
        <v>6.7</v>
      </c>
      <c r="F5" s="656">
        <v>2.5</v>
      </c>
      <c r="G5" s="510"/>
      <c r="H5" s="510"/>
      <c r="I5" s="510"/>
      <c r="J5" s="655">
        <v>9.1999999999999993</v>
      </c>
      <c r="K5" s="302"/>
    </row>
    <row r="6" spans="1:11" ht="19.5" customHeight="1">
      <c r="A6" s="302"/>
      <c r="B6" s="1442" t="s">
        <v>253</v>
      </c>
      <c r="C6" s="1443"/>
      <c r="D6" s="1443"/>
      <c r="E6" s="1443"/>
      <c r="F6" s="1443"/>
      <c r="G6" s="1443"/>
      <c r="H6" s="1444"/>
      <c r="I6" s="1443"/>
      <c r="J6" s="1445"/>
      <c r="K6" s="302"/>
    </row>
    <row r="7" spans="1:11">
      <c r="A7" s="302"/>
      <c r="B7" s="511" t="s">
        <v>3</v>
      </c>
      <c r="C7" s="654">
        <v>5.6</v>
      </c>
      <c r="D7" s="654"/>
      <c r="E7" s="654"/>
      <c r="F7" s="654"/>
      <c r="G7" s="654"/>
      <c r="H7" s="654"/>
      <c r="I7" s="654"/>
      <c r="J7" s="655">
        <f t="shared" ref="J7:J17" si="0">SUM(C7:I7)</f>
        <v>5.6</v>
      </c>
      <c r="K7" s="302"/>
    </row>
    <row r="8" spans="1:11" ht="15" customHeight="1">
      <c r="A8" s="302"/>
      <c r="B8" s="511" t="s">
        <v>7</v>
      </c>
      <c r="C8" s="654"/>
      <c r="D8" s="654">
        <v>4.9000000000000004</v>
      </c>
      <c r="E8" s="654"/>
      <c r="F8" s="654"/>
      <c r="G8" s="654"/>
      <c r="H8" s="654"/>
      <c r="I8" s="654"/>
      <c r="J8" s="655">
        <f t="shared" si="0"/>
        <v>4.9000000000000004</v>
      </c>
      <c r="K8" s="302"/>
    </row>
    <row r="9" spans="1:11">
      <c r="A9" s="302"/>
      <c r="B9" s="511" t="s">
        <v>67</v>
      </c>
      <c r="C9" s="654"/>
      <c r="D9" s="654">
        <v>20.5</v>
      </c>
      <c r="E9" s="654">
        <v>35.799999999999997</v>
      </c>
      <c r="F9" s="654">
        <v>38.4</v>
      </c>
      <c r="G9" s="654">
        <v>12.5</v>
      </c>
      <c r="H9" s="654">
        <v>23.1</v>
      </c>
      <c r="I9" s="654">
        <v>23.1</v>
      </c>
      <c r="J9" s="655">
        <f t="shared" si="0"/>
        <v>153.39999999999998</v>
      </c>
      <c r="K9" s="302"/>
    </row>
    <row r="10" spans="1:11" ht="15" customHeight="1">
      <c r="A10" s="302"/>
      <c r="B10" s="511" t="s">
        <v>10</v>
      </c>
      <c r="C10" s="654">
        <v>11.8</v>
      </c>
      <c r="D10" s="654">
        <v>66.099999999999994</v>
      </c>
      <c r="E10" s="654">
        <v>46.4</v>
      </c>
      <c r="F10" s="654">
        <v>28.1</v>
      </c>
      <c r="G10" s="654"/>
      <c r="H10" s="654">
        <v>14.5</v>
      </c>
      <c r="I10" s="654">
        <v>14.5</v>
      </c>
      <c r="J10" s="655">
        <f t="shared" si="0"/>
        <v>181.39999999999998</v>
      </c>
      <c r="K10" s="302"/>
    </row>
    <row r="11" spans="1:11" ht="15" customHeight="1">
      <c r="A11" s="302"/>
      <c r="B11" s="511" t="s">
        <v>11</v>
      </c>
      <c r="C11" s="654"/>
      <c r="D11" s="654">
        <v>24</v>
      </c>
      <c r="E11" s="654">
        <v>20.6</v>
      </c>
      <c r="F11" s="654">
        <v>30.3</v>
      </c>
      <c r="G11" s="654"/>
      <c r="H11" s="654">
        <v>51</v>
      </c>
      <c r="I11" s="654">
        <v>51</v>
      </c>
      <c r="J11" s="655">
        <f t="shared" si="0"/>
        <v>176.9</v>
      </c>
      <c r="K11" s="302"/>
    </row>
    <row r="12" spans="1:11" ht="15" customHeight="1">
      <c r="A12" s="302"/>
      <c r="B12" s="511" t="s">
        <v>13</v>
      </c>
      <c r="C12" s="654">
        <v>18.100000000000001</v>
      </c>
      <c r="D12" s="654"/>
      <c r="E12" s="654"/>
      <c r="F12" s="654"/>
      <c r="G12" s="654"/>
      <c r="H12" s="654"/>
      <c r="I12" s="654"/>
      <c r="J12" s="655">
        <f t="shared" si="0"/>
        <v>18.100000000000001</v>
      </c>
      <c r="K12" s="302"/>
    </row>
    <row r="13" spans="1:11" ht="15" customHeight="1">
      <c r="A13" s="302"/>
      <c r="B13" s="511" t="s">
        <v>14</v>
      </c>
      <c r="C13" s="654"/>
      <c r="D13" s="654">
        <v>15</v>
      </c>
      <c r="E13" s="654">
        <v>40</v>
      </c>
      <c r="F13" s="654">
        <v>48.4</v>
      </c>
      <c r="G13" s="654"/>
      <c r="H13" s="654"/>
      <c r="I13" s="654"/>
      <c r="J13" s="655">
        <f t="shared" si="0"/>
        <v>103.4</v>
      </c>
      <c r="K13" s="302"/>
    </row>
    <row r="14" spans="1:11" ht="15" customHeight="1">
      <c r="A14" s="302"/>
      <c r="B14" s="511" t="s">
        <v>15</v>
      </c>
      <c r="C14" s="654"/>
      <c r="D14" s="654">
        <v>38.299999999999997</v>
      </c>
      <c r="E14" s="654">
        <v>62</v>
      </c>
      <c r="F14" s="654">
        <v>37.5</v>
      </c>
      <c r="G14" s="654">
        <v>61.8</v>
      </c>
      <c r="H14" s="654">
        <v>8.9</v>
      </c>
      <c r="I14" s="654">
        <v>8.9</v>
      </c>
      <c r="J14" s="655">
        <f t="shared" si="0"/>
        <v>217.40000000000003</v>
      </c>
      <c r="K14" s="302"/>
    </row>
    <row r="15" spans="1:11" ht="15" customHeight="1">
      <c r="A15" s="302"/>
      <c r="B15" s="511" t="s">
        <v>16</v>
      </c>
      <c r="C15" s="654"/>
      <c r="D15" s="654"/>
      <c r="E15" s="654">
        <v>10.1</v>
      </c>
      <c r="F15" s="654"/>
      <c r="G15" s="654"/>
      <c r="H15" s="654"/>
      <c r="I15" s="654"/>
      <c r="J15" s="655">
        <f t="shared" si="0"/>
        <v>10.1</v>
      </c>
      <c r="K15" s="302"/>
    </row>
    <row r="16" spans="1:11" ht="15" customHeight="1">
      <c r="A16" s="302"/>
      <c r="B16" s="511" t="s">
        <v>17</v>
      </c>
      <c r="C16" s="654"/>
      <c r="D16" s="654"/>
      <c r="E16" s="654">
        <v>6.4</v>
      </c>
      <c r="F16" s="654">
        <v>11.8</v>
      </c>
      <c r="G16" s="654">
        <v>9.9</v>
      </c>
      <c r="H16" s="654"/>
      <c r="I16" s="654"/>
      <c r="J16" s="655">
        <f t="shared" si="0"/>
        <v>28.1</v>
      </c>
      <c r="K16" s="302"/>
    </row>
    <row r="17" spans="1:11" ht="15" customHeight="1">
      <c r="A17" s="302"/>
      <c r="B17" s="511" t="s">
        <v>24</v>
      </c>
      <c r="C17" s="654"/>
      <c r="D17" s="654"/>
      <c r="E17" s="654">
        <v>12</v>
      </c>
      <c r="F17" s="654"/>
      <c r="G17" s="654"/>
      <c r="H17" s="654"/>
      <c r="I17" s="654"/>
      <c r="J17" s="655">
        <f t="shared" si="0"/>
        <v>12</v>
      </c>
      <c r="K17" s="302"/>
    </row>
    <row r="18" spans="1:11" ht="18" customHeight="1">
      <c r="A18" s="302"/>
      <c r="B18" s="685" t="s">
        <v>106</v>
      </c>
      <c r="C18" s="686">
        <f>SUM(C7:C17)</f>
        <v>35.5</v>
      </c>
      <c r="D18" s="686">
        <f t="shared" ref="D18:I18" si="1">SUM(D7:D17)</f>
        <v>168.8</v>
      </c>
      <c r="E18" s="686">
        <f t="shared" si="1"/>
        <v>233.29999999999998</v>
      </c>
      <c r="F18" s="686">
        <f t="shared" si="1"/>
        <v>194.5</v>
      </c>
      <c r="G18" s="686">
        <f t="shared" si="1"/>
        <v>84.2</v>
      </c>
      <c r="H18" s="686">
        <f>SUM(H7:H17)</f>
        <v>97.5</v>
      </c>
      <c r="I18" s="686">
        <f t="shared" si="1"/>
        <v>97.5</v>
      </c>
      <c r="J18" s="687">
        <f>SUM(J7:J17)+J5</f>
        <v>920.5</v>
      </c>
      <c r="K18" s="302"/>
    </row>
    <row r="19" spans="1:11" ht="25.5" customHeight="1">
      <c r="A19" s="302"/>
      <c r="B19" s="1446" t="s">
        <v>340</v>
      </c>
      <c r="C19" s="1446"/>
      <c r="D19" s="1446"/>
      <c r="E19" s="1446"/>
      <c r="F19" s="1446"/>
      <c r="G19" s="1446"/>
      <c r="H19" s="1447"/>
      <c r="I19" s="1446"/>
      <c r="J19" s="1446"/>
      <c r="K19" s="302"/>
    </row>
    <row r="20" spans="1:11" ht="12.75" customHeight="1">
      <c r="A20" s="302"/>
      <c r="B20" s="1434" t="s">
        <v>338</v>
      </c>
      <c r="C20" s="1434"/>
      <c r="D20" s="1434"/>
      <c r="E20" s="1434"/>
      <c r="F20" s="1434"/>
      <c r="G20" s="1434"/>
      <c r="H20" s="1434"/>
      <c r="I20" s="1434"/>
      <c r="J20" s="1434"/>
      <c r="K20" s="302"/>
    </row>
    <row r="21" spans="1:11">
      <c r="A21" s="302"/>
      <c r="B21" s="302"/>
      <c r="C21" s="302"/>
      <c r="D21" s="302"/>
      <c r="E21" s="302"/>
      <c r="F21" s="302"/>
      <c r="G21" s="302"/>
      <c r="H21" s="302"/>
      <c r="I21" s="302"/>
      <c r="J21" s="302"/>
      <c r="K21" s="302"/>
    </row>
    <row r="28" spans="1:11" ht="30" customHeight="1"/>
    <row r="29" spans="1:11" ht="18" customHeight="1"/>
    <row r="30" spans="1:11" ht="33" customHeight="1"/>
    <row r="31" spans="1:11" ht="15" customHeight="1"/>
    <row r="32" spans="1:11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</sheetData>
  <mergeCells count="8">
    <mergeCell ref="B20:J20"/>
    <mergeCell ref="B3:B4"/>
    <mergeCell ref="J3:J4"/>
    <mergeCell ref="B2:J2"/>
    <mergeCell ref="B6:J6"/>
    <mergeCell ref="B19:J19"/>
    <mergeCell ref="C4:F4"/>
    <mergeCell ref="G4:I4"/>
  </mergeCells>
  <printOptions horizontalCentered="1"/>
  <pageMargins left="0.39370078740157483" right="0.39370078740157483" top="0.59055118110236227" bottom="0.59055118110236227" header="0.39370078740157483" footer="0.39370078740157483"/>
  <pageSetup paperSize="124" orientation="landscape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5" enableFormatConditionsCalculation="0">
    <tabColor theme="9" tint="-0.249977111117893"/>
    <pageSetUpPr fitToPage="1"/>
  </sheetPr>
  <dimension ref="A1:J49"/>
  <sheetViews>
    <sheetView workbookViewId="0">
      <selection activeCell="C9" sqref="C9"/>
    </sheetView>
  </sheetViews>
  <sheetFormatPr baseColWidth="10" defaultRowHeight="12.75"/>
  <cols>
    <col min="1" max="1" width="2.7109375" style="4" customWidth="1"/>
    <col min="2" max="4" width="17.5703125" style="4" customWidth="1"/>
    <col min="5" max="5" width="2.7109375" style="4" customWidth="1"/>
    <col min="6" max="9" width="11.5703125" style="4" bestFit="1" customWidth="1"/>
    <col min="10" max="16384" width="11.42578125" style="4"/>
  </cols>
  <sheetData>
    <row r="1" spans="1:7" ht="12" customHeight="1">
      <c r="A1" s="302"/>
      <c r="B1" s="302"/>
      <c r="C1" s="302"/>
      <c r="D1" s="302"/>
      <c r="E1" s="302"/>
    </row>
    <row r="2" spans="1:7" ht="54" customHeight="1">
      <c r="A2" s="302"/>
      <c r="B2" s="1139" t="s">
        <v>461</v>
      </c>
      <c r="C2" s="1139"/>
      <c r="D2" s="1139"/>
      <c r="E2" s="317"/>
    </row>
    <row r="3" spans="1:7" ht="16.5" customHeight="1">
      <c r="A3" s="302"/>
      <c r="B3" s="1451" t="s">
        <v>138</v>
      </c>
      <c r="C3" s="1451" t="s">
        <v>137</v>
      </c>
      <c r="D3" s="1451" t="s">
        <v>139</v>
      </c>
      <c r="E3" s="317"/>
    </row>
    <row r="4" spans="1:7" ht="15.75" customHeight="1">
      <c r="A4" s="302"/>
      <c r="B4" s="1451"/>
      <c r="C4" s="1451"/>
      <c r="D4" s="1451"/>
      <c r="E4" s="317"/>
    </row>
    <row r="5" spans="1:7" ht="20.100000000000001" customHeight="1">
      <c r="A5" s="302"/>
      <c r="B5" s="882">
        <v>2002</v>
      </c>
      <c r="C5" s="863">
        <v>834.7</v>
      </c>
      <c r="D5" s="863">
        <v>1669.4</v>
      </c>
      <c r="E5" s="317"/>
    </row>
    <row r="6" spans="1:7" ht="20.100000000000001" customHeight="1">
      <c r="A6" s="302"/>
      <c r="B6" s="883">
        <v>2003</v>
      </c>
      <c r="C6" s="867">
        <v>1432.1</v>
      </c>
      <c r="D6" s="867">
        <v>2864.2</v>
      </c>
      <c r="E6" s="317"/>
    </row>
    <row r="7" spans="1:7" ht="20.100000000000001" customHeight="1">
      <c r="A7" s="302"/>
      <c r="B7" s="882">
        <v>2004</v>
      </c>
      <c r="C7" s="863">
        <v>1455.3</v>
      </c>
      <c r="D7" s="863">
        <v>2910.6</v>
      </c>
      <c r="E7" s="317"/>
    </row>
    <row r="8" spans="1:7" ht="20.100000000000001" customHeight="1">
      <c r="A8" s="302"/>
      <c r="B8" s="883">
        <v>2005</v>
      </c>
      <c r="C8" s="867">
        <v>1600.3</v>
      </c>
      <c r="D8" s="867">
        <v>3200.6</v>
      </c>
      <c r="E8" s="317"/>
    </row>
    <row r="9" spans="1:7" ht="20.100000000000001" customHeight="1">
      <c r="A9" s="302"/>
      <c r="B9" s="882">
        <v>2006</v>
      </c>
      <c r="C9" s="863">
        <v>1495.8</v>
      </c>
      <c r="D9" s="863">
        <v>2991.6</v>
      </c>
      <c r="E9" s="317"/>
    </row>
    <row r="10" spans="1:7" ht="20.100000000000001" customHeight="1">
      <c r="A10" s="302"/>
      <c r="B10" s="883">
        <v>2007</v>
      </c>
      <c r="C10" s="867">
        <v>1685.1435651799998</v>
      </c>
      <c r="D10" s="867">
        <v>3370.2</v>
      </c>
      <c r="E10" s="317"/>
    </row>
    <row r="11" spans="1:7" ht="20.100000000000001" customHeight="1">
      <c r="A11" s="302"/>
      <c r="B11" s="882">
        <v>2008</v>
      </c>
      <c r="C11" s="863">
        <v>1941.1</v>
      </c>
      <c r="D11" s="863">
        <v>3882.2</v>
      </c>
      <c r="E11" s="317"/>
    </row>
    <row r="12" spans="1:7" ht="20.100000000000001" customHeight="1">
      <c r="A12" s="302"/>
      <c r="B12" s="883">
        <v>2009</v>
      </c>
      <c r="C12" s="867">
        <v>1890.6</v>
      </c>
      <c r="D12" s="867">
        <v>3781.2</v>
      </c>
      <c r="E12" s="317"/>
    </row>
    <row r="13" spans="1:7" ht="20.100000000000001" customHeight="1">
      <c r="A13" s="302"/>
      <c r="B13" s="882">
        <v>2010</v>
      </c>
      <c r="C13" s="863">
        <v>1829.626111</v>
      </c>
      <c r="D13" s="863">
        <v>3659.2</v>
      </c>
      <c r="E13" s="317"/>
    </row>
    <row r="14" spans="1:7" ht="20.100000000000001" customHeight="1">
      <c r="A14" s="302"/>
      <c r="B14" s="883">
        <v>2011</v>
      </c>
      <c r="C14" s="867">
        <v>1690.624413</v>
      </c>
      <c r="D14" s="867">
        <v>3381.248826</v>
      </c>
      <c r="E14" s="317"/>
    </row>
    <row r="15" spans="1:7" ht="20.100000000000001" customHeight="1">
      <c r="A15" s="302"/>
      <c r="B15" s="882">
        <v>2012</v>
      </c>
      <c r="C15" s="863">
        <v>1700</v>
      </c>
      <c r="D15" s="863">
        <v>3400</v>
      </c>
      <c r="E15" s="317"/>
      <c r="F15" s="215"/>
      <c r="G15" s="215"/>
    </row>
    <row r="16" spans="1:7" ht="18.75" customHeight="1">
      <c r="A16" s="302"/>
      <c r="B16" s="884" t="s">
        <v>106</v>
      </c>
      <c r="C16" s="868">
        <v>17555.294089180003</v>
      </c>
      <c r="D16" s="868">
        <v>35110.448826000007</v>
      </c>
      <c r="E16" s="317"/>
    </row>
    <row r="17" spans="1:10" ht="19.5" customHeight="1">
      <c r="A17" s="302"/>
      <c r="B17" s="1452" t="s">
        <v>339</v>
      </c>
      <c r="C17" s="1452"/>
      <c r="D17" s="1452"/>
      <c r="E17" s="447"/>
    </row>
    <row r="18" spans="1:10">
      <c r="A18" s="302"/>
      <c r="B18" s="302"/>
      <c r="C18" s="302"/>
      <c r="D18" s="302"/>
      <c r="E18" s="302"/>
    </row>
    <row r="20" spans="1:10">
      <c r="G20" s="215"/>
      <c r="H20" s="215"/>
      <c r="I20" s="215"/>
      <c r="J20" s="215"/>
    </row>
    <row r="21" spans="1:10">
      <c r="G21" s="215"/>
      <c r="H21" s="215"/>
      <c r="I21" s="215"/>
      <c r="J21" s="215"/>
    </row>
    <row r="22" spans="1:10">
      <c r="G22" s="215"/>
      <c r="H22" s="215"/>
      <c r="I22" s="215"/>
      <c r="J22" s="215"/>
    </row>
    <row r="23" spans="1:10">
      <c r="G23" s="215"/>
      <c r="H23" s="215"/>
      <c r="I23" s="215"/>
      <c r="J23" s="215"/>
    </row>
    <row r="24" spans="1:10">
      <c r="B24" s="57"/>
      <c r="G24" s="11"/>
      <c r="H24" s="11"/>
      <c r="I24" s="11"/>
      <c r="J24" s="215"/>
    </row>
    <row r="25" spans="1:10">
      <c r="C25" s="213"/>
      <c r="D25" s="213"/>
      <c r="G25" s="215"/>
      <c r="H25" s="215"/>
      <c r="I25" s="215"/>
      <c r="J25" s="215"/>
    </row>
    <row r="26" spans="1:10">
      <c r="G26" s="215"/>
      <c r="H26" s="215"/>
      <c r="I26" s="215"/>
      <c r="J26" s="215"/>
    </row>
    <row r="27" spans="1:10">
      <c r="G27" s="215"/>
      <c r="H27" s="215"/>
      <c r="I27" s="215"/>
      <c r="J27" s="215"/>
    </row>
    <row r="28" spans="1:10">
      <c r="G28" s="215"/>
      <c r="H28" s="215"/>
      <c r="I28" s="215"/>
    </row>
    <row r="31" spans="1:10">
      <c r="B31" s="57"/>
    </row>
    <row r="34" spans="2:2">
      <c r="B34" s="58"/>
    </row>
    <row r="42" spans="2:2">
      <c r="B42" s="58"/>
    </row>
    <row r="49" spans="2:2">
      <c r="B49" s="25"/>
    </row>
  </sheetData>
  <sheetProtection password="CF4C" sheet="1" objects="1" scenarios="1"/>
  <customSheetViews>
    <customSheetView guid="{E9B43C8C-734F-433D-AD37-344F9303B5CC}" showPageBreaks="1" showGridLines="0" showRuler="0">
      <selection activeCell="J4" sqref="J4"/>
      <pageMargins left="0.59055118110236227" right="0.59055118110236227" top="0.59055118110236227" bottom="0.59055118110236227" header="0" footer="0"/>
      <printOptions horizontalCentered="1"/>
      <pageSetup orientation="portrait" r:id="rId1"/>
      <headerFooter alignWithMargins="0"/>
    </customSheetView>
    <customSheetView guid="{9BF398E0-33D8-4E64-94A2-9B7C822C8383}" showPageBreaks="1" showGridLines="0" printArea="1" showRuler="0">
      <pageMargins left="0.75" right="0.75" top="1" bottom="1" header="0" footer="0"/>
      <pageSetup orientation="portrait" r:id="rId2"/>
      <headerFooter alignWithMargins="0"/>
    </customSheetView>
    <customSheetView guid="{6DCFE324-2DF9-4BB0-88BD-A4AD316C7A9E}" showPageBreaks="1" showGridLines="0" printArea="1" showRuler="0">
      <pageMargins left="0.75" right="0.75" top="1" bottom="1" header="0" footer="0"/>
      <pageSetup orientation="portrait" r:id="rId3"/>
      <headerFooter alignWithMargins="0"/>
    </customSheetView>
    <customSheetView guid="{48A744A8-8180-4A3B-8108-49EF41816969}" showGridLines="0" showRuler="0">
      <selection activeCell="F13" sqref="F13"/>
      <pageMargins left="0.59055118110236227" right="0.59055118110236227" top="0.59055118110236227" bottom="0.59055118110236227" header="0" footer="0"/>
      <printOptions horizontalCentered="1"/>
      <pageSetup orientation="portrait" r:id="rId4"/>
      <headerFooter alignWithMargins="0"/>
    </customSheetView>
    <customSheetView guid="{9E220BD5-A526-40BD-8239-3A0461590922}" showGridLines="0" showRuler="0">
      <selection activeCell="J4" sqref="J4"/>
      <pageMargins left="0.59055118110236227" right="0.59055118110236227" top="0.59055118110236227" bottom="0.59055118110236227" header="0" footer="0"/>
      <printOptions horizontalCentered="1"/>
      <pageSetup orientation="portrait" r:id="rId5"/>
      <headerFooter alignWithMargins="0"/>
    </customSheetView>
  </customSheetViews>
  <mergeCells count="5">
    <mergeCell ref="B2:D2"/>
    <mergeCell ref="B3:B4"/>
    <mergeCell ref="D3:D4"/>
    <mergeCell ref="C3:C4"/>
    <mergeCell ref="B17:D17"/>
  </mergeCells>
  <phoneticPr fontId="11" type="noConversion"/>
  <printOptions horizontalCentered="1"/>
  <pageMargins left="0.39370078740157483" right="0.39370078740157483" top="0.59055118110236227" bottom="0.59055118110236227" header="0.39370078740157483" footer="0.39370078740157483"/>
  <pageSetup paperSize="124" orientation="portrait" r:id="rId6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 enableFormatConditionsCalculation="0">
    <tabColor theme="9" tint="-0.249977111117893"/>
    <pageSetUpPr fitToPage="1"/>
  </sheetPr>
  <dimension ref="A1:F45"/>
  <sheetViews>
    <sheetView workbookViewId="0"/>
  </sheetViews>
  <sheetFormatPr baseColWidth="10" defaultRowHeight="12.75"/>
  <cols>
    <col min="1" max="1" width="2.7109375" style="4" customWidth="1"/>
    <col min="2" max="2" width="26" style="4" bestFit="1" customWidth="1"/>
    <col min="3" max="5" width="14.140625" style="4" customWidth="1"/>
    <col min="6" max="6" width="2.7109375" style="4" customWidth="1"/>
    <col min="7" max="16384" width="11.42578125" style="4"/>
  </cols>
  <sheetData>
    <row r="1" spans="1:6" ht="12" customHeight="1">
      <c r="A1" s="302"/>
      <c r="B1" s="302"/>
      <c r="C1" s="302"/>
      <c r="D1" s="302"/>
      <c r="E1" s="302"/>
      <c r="F1" s="302"/>
    </row>
    <row r="2" spans="1:6" s="6" customFormat="1" ht="36" customHeight="1">
      <c r="A2" s="448"/>
      <c r="B2" s="1139" t="s">
        <v>462</v>
      </c>
      <c r="C2" s="1139"/>
      <c r="D2" s="1139"/>
      <c r="E2" s="1139"/>
      <c r="F2" s="448"/>
    </row>
    <row r="3" spans="1:6" ht="33" customHeight="1">
      <c r="A3" s="449"/>
      <c r="B3" s="885" t="s">
        <v>72</v>
      </c>
      <c r="C3" s="884" t="s">
        <v>140</v>
      </c>
      <c r="D3" s="884" t="s">
        <v>141</v>
      </c>
      <c r="E3" s="884" t="s">
        <v>106</v>
      </c>
      <c r="F3" s="302"/>
    </row>
    <row r="4" spans="1:6" s="59" customFormat="1" ht="15" customHeight="1">
      <c r="A4" s="313"/>
      <c r="B4" s="886" t="s">
        <v>2</v>
      </c>
      <c r="C4" s="863">
        <v>33.24</v>
      </c>
      <c r="D4" s="863">
        <v>33.24</v>
      </c>
      <c r="E4" s="863">
        <v>66.48</v>
      </c>
      <c r="F4" s="313"/>
    </row>
    <row r="5" spans="1:6" ht="15" customHeight="1">
      <c r="A5" s="302"/>
      <c r="B5" s="887" t="s">
        <v>3</v>
      </c>
      <c r="C5" s="867">
        <v>80.768000000000001</v>
      </c>
      <c r="D5" s="867">
        <v>80.768000000000001</v>
      </c>
      <c r="E5" s="867">
        <v>161.536</v>
      </c>
      <c r="F5" s="302"/>
    </row>
    <row r="6" spans="1:6" s="59" customFormat="1" ht="15" customHeight="1">
      <c r="A6" s="313"/>
      <c r="B6" s="862" t="s">
        <v>4</v>
      </c>
      <c r="C6" s="863">
        <v>12.91</v>
      </c>
      <c r="D6" s="863">
        <v>12.91</v>
      </c>
      <c r="E6" s="863">
        <v>25.82</v>
      </c>
      <c r="F6" s="313"/>
    </row>
    <row r="7" spans="1:6" s="59" customFormat="1" ht="15" customHeight="1">
      <c r="A7" s="313"/>
      <c r="B7" s="866" t="s">
        <v>5</v>
      </c>
      <c r="C7" s="867">
        <v>2.286</v>
      </c>
      <c r="D7" s="867">
        <v>2.286</v>
      </c>
      <c r="E7" s="867">
        <v>4.5720000000000001</v>
      </c>
      <c r="F7" s="313"/>
    </row>
    <row r="8" spans="1:6" s="59" customFormat="1" ht="15" customHeight="1">
      <c r="A8" s="313"/>
      <c r="B8" s="862" t="s">
        <v>7</v>
      </c>
      <c r="C8" s="863">
        <v>3.1120000000000001</v>
      </c>
      <c r="D8" s="863">
        <v>3.1120000000000001</v>
      </c>
      <c r="E8" s="863">
        <v>6.2240000000000002</v>
      </c>
      <c r="F8" s="313"/>
    </row>
    <row r="9" spans="1:6" ht="15" customHeight="1">
      <c r="A9" s="302"/>
      <c r="B9" s="866" t="s">
        <v>8</v>
      </c>
      <c r="C9" s="867">
        <v>111.556</v>
      </c>
      <c r="D9" s="867">
        <v>111.556</v>
      </c>
      <c r="E9" s="867">
        <v>223.11199999999999</v>
      </c>
      <c r="F9" s="302"/>
    </row>
    <row r="10" spans="1:6" s="59" customFormat="1" ht="15" customHeight="1">
      <c r="A10" s="313"/>
      <c r="B10" s="862" t="s">
        <v>67</v>
      </c>
      <c r="C10" s="863">
        <v>46.290999999999997</v>
      </c>
      <c r="D10" s="863">
        <v>46.290999999999997</v>
      </c>
      <c r="E10" s="863">
        <v>92.581999999999994</v>
      </c>
      <c r="F10" s="313"/>
    </row>
    <row r="11" spans="1:6" s="59" customFormat="1" ht="15" customHeight="1">
      <c r="A11" s="313"/>
      <c r="B11" s="866" t="s">
        <v>6</v>
      </c>
      <c r="C11" s="867">
        <v>6.9260000000000002</v>
      </c>
      <c r="D11" s="867">
        <v>6.9260000000000002</v>
      </c>
      <c r="E11" s="867">
        <v>13.852</v>
      </c>
      <c r="F11" s="313"/>
    </row>
    <row r="12" spans="1:6" s="59" customFormat="1" ht="15" customHeight="1">
      <c r="A12" s="313"/>
      <c r="B12" s="862" t="s">
        <v>9</v>
      </c>
      <c r="C12" s="863">
        <v>394.51100000000002</v>
      </c>
      <c r="D12" s="863">
        <v>394.51100000000002</v>
      </c>
      <c r="E12" s="863">
        <v>789.02200000000005</v>
      </c>
      <c r="F12" s="313"/>
    </row>
    <row r="13" spans="1:6" ht="15" customHeight="1">
      <c r="A13" s="302"/>
      <c r="B13" s="866" t="s">
        <v>10</v>
      </c>
      <c r="C13" s="867">
        <v>44.277000000000001</v>
      </c>
      <c r="D13" s="867">
        <v>44.277000000000001</v>
      </c>
      <c r="E13" s="867">
        <v>88.554000000000002</v>
      </c>
      <c r="F13" s="302"/>
    </row>
    <row r="14" spans="1:6" s="59" customFormat="1" ht="15" customHeight="1">
      <c r="A14" s="313"/>
      <c r="B14" s="862" t="s">
        <v>11</v>
      </c>
      <c r="C14" s="863">
        <v>56.905000000000001</v>
      </c>
      <c r="D14" s="863">
        <v>56.905000000000001</v>
      </c>
      <c r="E14" s="863">
        <v>113.81</v>
      </c>
      <c r="F14" s="313"/>
    </row>
    <row r="15" spans="1:6" ht="15" customHeight="1">
      <c r="A15" s="302"/>
      <c r="B15" s="866" t="s">
        <v>12</v>
      </c>
      <c r="C15" s="867">
        <v>43.86</v>
      </c>
      <c r="D15" s="867">
        <v>43.86</v>
      </c>
      <c r="E15" s="867">
        <v>87.72</v>
      </c>
      <c r="F15" s="302"/>
    </row>
    <row r="16" spans="1:6" s="59" customFormat="1" ht="15" customHeight="1">
      <c r="A16" s="313"/>
      <c r="B16" s="862" t="s">
        <v>13</v>
      </c>
      <c r="C16" s="863">
        <v>17.960999999999999</v>
      </c>
      <c r="D16" s="863">
        <v>17.960999999999999</v>
      </c>
      <c r="E16" s="863">
        <v>35.921999999999997</v>
      </c>
      <c r="F16" s="313"/>
    </row>
    <row r="17" spans="1:6" ht="15" customHeight="1">
      <c r="A17" s="302"/>
      <c r="B17" s="866" t="s">
        <v>14</v>
      </c>
      <c r="C17" s="867">
        <v>111.152</v>
      </c>
      <c r="D17" s="867">
        <v>111.152</v>
      </c>
      <c r="E17" s="867">
        <v>222.304</v>
      </c>
      <c r="F17" s="302"/>
    </row>
    <row r="18" spans="1:6" s="59" customFormat="1" ht="15" customHeight="1">
      <c r="A18" s="313"/>
      <c r="B18" s="862" t="s">
        <v>15</v>
      </c>
      <c r="C18" s="863">
        <v>157.22499999999999</v>
      </c>
      <c r="D18" s="863">
        <v>157.22499999999999</v>
      </c>
      <c r="E18" s="863">
        <v>314.45</v>
      </c>
      <c r="F18" s="313"/>
    </row>
    <row r="19" spans="1:6" ht="15" customHeight="1">
      <c r="A19" s="302"/>
      <c r="B19" s="866" t="s">
        <v>68</v>
      </c>
      <c r="C19" s="867">
        <v>21.347000000000001</v>
      </c>
      <c r="D19" s="867">
        <v>21.347000000000001</v>
      </c>
      <c r="E19" s="867">
        <v>42.694000000000003</v>
      </c>
      <c r="F19" s="302"/>
    </row>
    <row r="20" spans="1:6" s="59" customFormat="1" ht="15" customHeight="1">
      <c r="A20" s="313"/>
      <c r="B20" s="862" t="s">
        <v>16</v>
      </c>
      <c r="C20" s="863">
        <v>5.51</v>
      </c>
      <c r="D20" s="863">
        <v>5.51</v>
      </c>
      <c r="E20" s="863">
        <v>11.02</v>
      </c>
      <c r="F20" s="313"/>
    </row>
    <row r="21" spans="1:6" ht="15" customHeight="1">
      <c r="A21" s="302"/>
      <c r="B21" s="866" t="s">
        <v>17</v>
      </c>
      <c r="C21" s="867">
        <v>1.3320000000000001</v>
      </c>
      <c r="D21" s="867">
        <v>1.3320000000000001</v>
      </c>
      <c r="E21" s="867">
        <v>2.6640000000000001</v>
      </c>
      <c r="F21" s="302"/>
    </row>
    <row r="22" spans="1:6" s="59" customFormat="1" ht="15" customHeight="1">
      <c r="A22" s="313"/>
      <c r="B22" s="862" t="s">
        <v>18</v>
      </c>
      <c r="C22" s="863">
        <v>119.09099999999999</v>
      </c>
      <c r="D22" s="863">
        <v>119.09099999999999</v>
      </c>
      <c r="E22" s="863">
        <v>238.18199999999999</v>
      </c>
      <c r="F22" s="313"/>
    </row>
    <row r="23" spans="1:6" ht="15" customHeight="1">
      <c r="A23" s="302"/>
      <c r="B23" s="866" t="s">
        <v>19</v>
      </c>
      <c r="C23" s="867">
        <v>4.0110000000000001</v>
      </c>
      <c r="D23" s="867">
        <v>4.0110000000000001</v>
      </c>
      <c r="E23" s="867">
        <v>8.0220000000000002</v>
      </c>
      <c r="F23" s="302"/>
    </row>
    <row r="24" spans="1:6" s="59" customFormat="1" ht="15" customHeight="1">
      <c r="A24" s="313"/>
      <c r="B24" s="862" t="s">
        <v>29</v>
      </c>
      <c r="C24" s="863">
        <v>70.260999999999996</v>
      </c>
      <c r="D24" s="863">
        <v>70.260999999999996</v>
      </c>
      <c r="E24" s="863">
        <v>140.52199999999999</v>
      </c>
      <c r="F24" s="313"/>
    </row>
    <row r="25" spans="1:6" ht="15" customHeight="1">
      <c r="A25" s="302"/>
      <c r="B25" s="866" t="s">
        <v>69</v>
      </c>
      <c r="C25" s="867">
        <v>32.734999999999999</v>
      </c>
      <c r="D25" s="867">
        <v>32.734999999999999</v>
      </c>
      <c r="E25" s="867">
        <v>65.47</v>
      </c>
      <c r="F25" s="302"/>
    </row>
    <row r="26" spans="1:6" s="59" customFormat="1" ht="15" customHeight="1">
      <c r="A26" s="313"/>
      <c r="B26" s="862" t="s">
        <v>20</v>
      </c>
      <c r="C26" s="863">
        <v>14.58</v>
      </c>
      <c r="D26" s="863">
        <v>14.58</v>
      </c>
      <c r="E26" s="863">
        <v>29.16</v>
      </c>
      <c r="F26" s="313"/>
    </row>
    <row r="27" spans="1:6" ht="15" customHeight="1">
      <c r="A27" s="302"/>
      <c r="B27" s="866" t="s">
        <v>21</v>
      </c>
      <c r="C27" s="867">
        <v>34.527999999999999</v>
      </c>
      <c r="D27" s="867">
        <v>34.527999999999999</v>
      </c>
      <c r="E27" s="867">
        <v>69.055999999999997</v>
      </c>
      <c r="F27" s="302"/>
    </row>
    <row r="28" spans="1:6" s="59" customFormat="1" ht="15" customHeight="1">
      <c r="A28" s="313"/>
      <c r="B28" s="862" t="s">
        <v>22</v>
      </c>
      <c r="C28" s="863">
        <v>51.771999999999998</v>
      </c>
      <c r="D28" s="863">
        <v>51.771999999999998</v>
      </c>
      <c r="E28" s="863">
        <v>103.544</v>
      </c>
      <c r="F28" s="313"/>
    </row>
    <row r="29" spans="1:6" ht="15" customHeight="1">
      <c r="A29" s="302"/>
      <c r="B29" s="866" t="s">
        <v>30</v>
      </c>
      <c r="C29" s="867">
        <v>56.759</v>
      </c>
      <c r="D29" s="867">
        <v>56.759</v>
      </c>
      <c r="E29" s="867">
        <v>113.518</v>
      </c>
      <c r="F29" s="302"/>
    </row>
    <row r="30" spans="1:6" s="59" customFormat="1" ht="15" customHeight="1">
      <c r="A30" s="313"/>
      <c r="B30" s="862" t="s">
        <v>23</v>
      </c>
      <c r="C30" s="863">
        <v>2.3809999999999998</v>
      </c>
      <c r="D30" s="863">
        <v>2.3809999999999998</v>
      </c>
      <c r="E30" s="863">
        <v>4.7619999999999996</v>
      </c>
      <c r="F30" s="313"/>
    </row>
    <row r="31" spans="1:6" ht="15" customHeight="1">
      <c r="A31" s="302"/>
      <c r="B31" s="866" t="s">
        <v>24</v>
      </c>
      <c r="C31" s="867">
        <v>87.509</v>
      </c>
      <c r="D31" s="867">
        <v>87.509</v>
      </c>
      <c r="E31" s="867">
        <v>175.018</v>
      </c>
      <c r="F31" s="302"/>
    </row>
    <row r="32" spans="1:6" s="59" customFormat="1" ht="15" customHeight="1">
      <c r="A32" s="313"/>
      <c r="B32" s="862" t="s">
        <v>25</v>
      </c>
      <c r="C32" s="863">
        <v>17.356000000000002</v>
      </c>
      <c r="D32" s="863">
        <v>17.356000000000002</v>
      </c>
      <c r="E32" s="863">
        <v>34.712000000000003</v>
      </c>
      <c r="F32" s="313"/>
    </row>
    <row r="33" spans="1:6" ht="15" customHeight="1">
      <c r="A33" s="302"/>
      <c r="B33" s="866" t="s">
        <v>26</v>
      </c>
      <c r="C33" s="867">
        <v>24.786999999999999</v>
      </c>
      <c r="D33" s="867">
        <v>24.786999999999999</v>
      </c>
      <c r="E33" s="867">
        <v>49.573999999999998</v>
      </c>
      <c r="F33" s="302"/>
    </row>
    <row r="34" spans="1:6" s="59" customFormat="1" ht="15" customHeight="1">
      <c r="A34" s="313"/>
      <c r="B34" s="862" t="s">
        <v>27</v>
      </c>
      <c r="C34" s="863">
        <v>7.968</v>
      </c>
      <c r="D34" s="863">
        <v>7.968</v>
      </c>
      <c r="E34" s="863">
        <v>15.936</v>
      </c>
      <c r="F34" s="313"/>
    </row>
    <row r="35" spans="1:6" ht="15" customHeight="1">
      <c r="A35" s="302"/>
      <c r="B35" s="866" t="s">
        <v>28</v>
      </c>
      <c r="C35" s="867">
        <v>25.056999999999999</v>
      </c>
      <c r="D35" s="867">
        <v>25.056999999999999</v>
      </c>
      <c r="E35" s="867">
        <v>50.2</v>
      </c>
      <c r="F35" s="302"/>
    </row>
    <row r="36" spans="1:6" s="59" customFormat="1" ht="15" customHeight="1">
      <c r="A36" s="313"/>
      <c r="B36" s="884" t="s">
        <v>106</v>
      </c>
      <c r="C36" s="888">
        <v>1699.9639999999999</v>
      </c>
      <c r="D36" s="888">
        <v>1699.9639999999999</v>
      </c>
      <c r="E36" s="888">
        <v>3400.0139999999997</v>
      </c>
      <c r="F36" s="302"/>
    </row>
    <row r="37" spans="1:6" ht="15.75" customHeight="1">
      <c r="A37" s="302"/>
      <c r="B37" s="1108" t="s">
        <v>338</v>
      </c>
      <c r="C37" s="1108"/>
      <c r="D37" s="1108"/>
      <c r="E37" s="1108"/>
      <c r="F37" s="392"/>
    </row>
    <row r="38" spans="1:6">
      <c r="A38" s="302"/>
      <c r="B38" s="1453"/>
      <c r="C38" s="1454"/>
      <c r="D38" s="1454"/>
      <c r="E38" s="450"/>
      <c r="F38" s="302"/>
    </row>
    <row r="39" spans="1:6">
      <c r="B39" s="2"/>
      <c r="C39" s="2"/>
      <c r="D39" s="2"/>
      <c r="E39" s="2"/>
    </row>
    <row r="40" spans="1:6">
      <c r="B40" s="4" t="s">
        <v>71</v>
      </c>
    </row>
    <row r="45" spans="1:6">
      <c r="B45" s="25"/>
    </row>
  </sheetData>
  <sheetProtection password="CF4C" sheet="1" objects="1" scenarios="1"/>
  <customSheetViews>
    <customSheetView guid="{E9B43C8C-734F-433D-AD37-344F9303B5CC}" showPageBreaks="1" showGridLines="0" fitToPage="1" showRuler="0">
      <pane ySplit="12.75" topLeftCell="A28" activePane="bottomLeft"/>
      <selection pane="bottomLeft" activeCell="B41" sqref="B41"/>
      <pageMargins left="0.39370078740157483" right="0.39370078740157483" top="0.59055118110236227" bottom="0.39370078740157483" header="0.39370078740157483" footer="0"/>
      <printOptions horizontalCentered="1"/>
      <pageSetup scale="89" orientation="portrait" r:id="rId1"/>
      <headerFooter alignWithMargins="0">
        <oddFooter>&amp;R&amp;F DE &amp;A, &amp;D</oddFooter>
      </headerFooter>
    </customSheetView>
    <customSheetView guid="{9BF398E0-33D8-4E64-94A2-9B7C822C8383}" showPageBreaks="1" showGridLines="0" fitToPage="1" showRuler="0">
      <pageMargins left="0.39370078740157483" right="0.39370078740157483" top="0.39370078740157483" bottom="0.39370078740157483" header="0" footer="0"/>
      <printOptions horizontalCentered="1"/>
      <pageSetup scale="89" orientation="portrait" r:id="rId2"/>
      <headerFooter alignWithMargins="0">
        <oddFooter>&amp;R&amp;F DE &amp;A, &amp;D</oddFooter>
      </headerFooter>
    </customSheetView>
    <customSheetView guid="{6DCFE324-2DF9-4BB0-88BD-A4AD316C7A9E}" showGridLines="0" fitToPage="1" showRuler="0">
      <pane ySplit="15" topLeftCell="A32"/>
      <pageMargins left="0.39370078740157483" right="0.39370078740157483" top="0.39370078740157483" bottom="0.39370078740157483" header="0" footer="0"/>
      <printOptions horizontalCentered="1"/>
      <pageSetup scale="96" orientation="portrait" r:id="rId3"/>
      <headerFooter alignWithMargins="0">
        <oddFooter>&amp;R&amp;F DE &amp;A, &amp;D</oddFooter>
      </headerFooter>
    </customSheetView>
    <customSheetView guid="{48A744A8-8180-4A3B-8108-49EF41816969}" showGridLines="0" fitToPage="1" showRuler="0">
      <pane ySplit="11" topLeftCell="A30" activePane="bottomLeft"/>
      <selection pane="bottomLeft" activeCell="J37" sqref="J37"/>
      <pageMargins left="0.39370078740157483" right="0.39370078740157483" top="0.39370078740157483" bottom="0.39370078740157483" header="0" footer="0"/>
      <printOptions horizontalCentered="1"/>
      <pageSetup scale="98" orientation="portrait" r:id="rId4"/>
      <headerFooter alignWithMargins="0">
        <oddFooter>&amp;R&amp;F DE &amp;A, &amp;D</oddFooter>
      </headerFooter>
    </customSheetView>
    <customSheetView guid="{9E220BD5-A526-40BD-8239-3A0461590922}" showGridLines="0" fitToPage="1" showRuler="0">
      <pane ySplit="12.75" topLeftCell="A28" activePane="bottomLeft"/>
      <selection pane="bottomLeft" activeCell="B41" sqref="B41"/>
      <pageMargins left="0.39370078740157483" right="0.39370078740157483" top="0.59055118110236227" bottom="0.39370078740157483" header="0.39370078740157483" footer="0"/>
      <printOptions horizontalCentered="1"/>
      <pageSetup scale="88" orientation="portrait" r:id="rId5"/>
      <headerFooter alignWithMargins="0">
        <oddFooter>&amp;R&amp;F DE &amp;A, &amp;D</oddFooter>
      </headerFooter>
    </customSheetView>
  </customSheetViews>
  <mergeCells count="3">
    <mergeCell ref="B38:D38"/>
    <mergeCell ref="B2:E2"/>
    <mergeCell ref="B37:E37"/>
  </mergeCells>
  <phoneticPr fontId="0" type="noConversion"/>
  <printOptions horizontalCentered="1"/>
  <pageMargins left="0.39370078740157483" right="0.39370078740157483" top="0.59055118110236227" bottom="0.59055118110236227" header="0.39370078740157483" footer="0.39370078740157483"/>
  <pageSetup paperSize="124" orientation="portrait" r:id="rId6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4">
    <tabColor theme="9" tint="-0.249977111117893"/>
  </sheetPr>
  <dimension ref="B2:D27"/>
  <sheetViews>
    <sheetView workbookViewId="0"/>
  </sheetViews>
  <sheetFormatPr baseColWidth="10" defaultRowHeight="12.75"/>
  <cols>
    <col min="1" max="1" width="2.7109375" customWidth="1"/>
    <col min="2" max="2" width="31" customWidth="1"/>
  </cols>
  <sheetData>
    <row r="2" spans="2:4" ht="30.75" customHeight="1">
      <c r="B2" s="1455" t="s">
        <v>463</v>
      </c>
      <c r="C2" s="1455"/>
      <c r="D2" s="1455"/>
    </row>
    <row r="3" spans="2:4" ht="27">
      <c r="B3" s="889" t="s">
        <v>394</v>
      </c>
      <c r="C3" s="890" t="s">
        <v>77</v>
      </c>
      <c r="D3" s="891" t="s">
        <v>469</v>
      </c>
    </row>
    <row r="4" spans="2:4" ht="17.100000000000001" customHeight="1">
      <c r="B4" s="892" t="s">
        <v>373</v>
      </c>
      <c r="C4" s="893"/>
      <c r="D4" s="893">
        <v>9</v>
      </c>
    </row>
    <row r="5" spans="2:4" ht="17.100000000000001" customHeight="1">
      <c r="B5" s="894" t="s">
        <v>374</v>
      </c>
      <c r="C5" s="895">
        <v>10</v>
      </c>
      <c r="D5" s="895">
        <v>15</v>
      </c>
    </row>
    <row r="6" spans="2:4" ht="17.100000000000001" customHeight="1">
      <c r="B6" s="892" t="s">
        <v>375</v>
      </c>
      <c r="C6" s="893">
        <v>1</v>
      </c>
      <c r="D6" s="893">
        <v>3</v>
      </c>
    </row>
    <row r="7" spans="2:4" ht="17.100000000000001" customHeight="1">
      <c r="B7" s="894" t="s">
        <v>376</v>
      </c>
      <c r="C7" s="895">
        <v>4</v>
      </c>
      <c r="D7" s="895">
        <v>8</v>
      </c>
    </row>
    <row r="8" spans="2:4" ht="17.100000000000001" customHeight="1">
      <c r="B8" s="892" t="s">
        <v>377</v>
      </c>
      <c r="C8" s="893">
        <v>5</v>
      </c>
      <c r="D8" s="893">
        <v>19</v>
      </c>
    </row>
    <row r="9" spans="2:4" ht="17.100000000000001" customHeight="1">
      <c r="B9" s="894" t="s">
        <v>378</v>
      </c>
      <c r="C9" s="895">
        <v>1</v>
      </c>
      <c r="D9" s="895">
        <v>2</v>
      </c>
    </row>
    <row r="10" spans="2:4" ht="17.100000000000001" customHeight="1">
      <c r="B10" s="892" t="s">
        <v>379</v>
      </c>
      <c r="C10" s="893">
        <v>6</v>
      </c>
      <c r="D10" s="893">
        <v>28</v>
      </c>
    </row>
    <row r="11" spans="2:4" ht="17.100000000000001" customHeight="1">
      <c r="B11" s="894" t="s">
        <v>380</v>
      </c>
      <c r="C11" s="895"/>
      <c r="D11" s="895">
        <v>2</v>
      </c>
    </row>
    <row r="12" spans="2:4" ht="17.100000000000001" customHeight="1">
      <c r="B12" s="892" t="s">
        <v>381</v>
      </c>
      <c r="C12" s="893">
        <v>1</v>
      </c>
      <c r="D12" s="893">
        <v>1</v>
      </c>
    </row>
    <row r="13" spans="2:4" ht="17.100000000000001" customHeight="1">
      <c r="B13" s="894" t="s">
        <v>382</v>
      </c>
      <c r="C13" s="895"/>
      <c r="D13" s="895">
        <v>7</v>
      </c>
    </row>
    <row r="14" spans="2:4" ht="17.100000000000001" customHeight="1">
      <c r="B14" s="892" t="s">
        <v>383</v>
      </c>
      <c r="C14" s="893"/>
      <c r="D14" s="893">
        <v>6</v>
      </c>
    </row>
    <row r="15" spans="2:4" ht="17.100000000000001" customHeight="1">
      <c r="B15" s="894" t="s">
        <v>384</v>
      </c>
      <c r="C15" s="895">
        <v>1</v>
      </c>
      <c r="D15" s="895">
        <v>1</v>
      </c>
    </row>
    <row r="16" spans="2:4" ht="17.100000000000001" customHeight="1">
      <c r="B16" s="892" t="s">
        <v>385</v>
      </c>
      <c r="C16" s="893">
        <v>1</v>
      </c>
      <c r="D16" s="893">
        <v>5</v>
      </c>
    </row>
    <row r="17" spans="2:4" ht="17.100000000000001" customHeight="1">
      <c r="B17" s="894" t="s">
        <v>386</v>
      </c>
      <c r="C17" s="895">
        <v>6</v>
      </c>
      <c r="D17" s="895">
        <v>6</v>
      </c>
    </row>
    <row r="18" spans="2:4" ht="17.100000000000001" customHeight="1">
      <c r="B18" s="892" t="s">
        <v>387</v>
      </c>
      <c r="C18" s="893">
        <v>2</v>
      </c>
      <c r="D18" s="893">
        <v>8</v>
      </c>
    </row>
    <row r="19" spans="2:4" ht="17.100000000000001" customHeight="1">
      <c r="B19" s="894" t="s">
        <v>388</v>
      </c>
      <c r="C19" s="895">
        <v>1</v>
      </c>
      <c r="D19" s="895">
        <v>3</v>
      </c>
    </row>
    <row r="20" spans="2:4" ht="17.100000000000001" customHeight="1">
      <c r="B20" s="892" t="s">
        <v>389</v>
      </c>
      <c r="C20" s="893">
        <v>1</v>
      </c>
      <c r="D20" s="893">
        <v>3</v>
      </c>
    </row>
    <row r="21" spans="2:4" ht="17.100000000000001" customHeight="1">
      <c r="B21" s="894" t="s">
        <v>390</v>
      </c>
      <c r="C21" s="895">
        <v>1</v>
      </c>
      <c r="D21" s="895">
        <v>1</v>
      </c>
    </row>
    <row r="22" spans="2:4" ht="17.100000000000001" customHeight="1">
      <c r="B22" s="892" t="s">
        <v>391</v>
      </c>
      <c r="C22" s="893">
        <v>1</v>
      </c>
      <c r="D22" s="893">
        <v>1</v>
      </c>
    </row>
    <row r="23" spans="2:4" ht="17.100000000000001" customHeight="1">
      <c r="B23" s="894" t="s">
        <v>392</v>
      </c>
      <c r="C23" s="895">
        <v>1</v>
      </c>
      <c r="D23" s="895">
        <v>1</v>
      </c>
    </row>
    <row r="24" spans="2:4" ht="17.100000000000001" customHeight="1">
      <c r="B24" s="892" t="s">
        <v>393</v>
      </c>
      <c r="C24" s="893">
        <v>1</v>
      </c>
      <c r="D24" s="893">
        <v>1</v>
      </c>
    </row>
    <row r="25" spans="2:4" ht="17.100000000000001" customHeight="1">
      <c r="B25" s="891" t="s">
        <v>106</v>
      </c>
      <c r="C25" s="891">
        <v>44</v>
      </c>
      <c r="D25" s="891">
        <v>130</v>
      </c>
    </row>
    <row r="26" spans="2:4">
      <c r="B26" s="1456" t="s">
        <v>395</v>
      </c>
      <c r="C26" s="1456"/>
      <c r="D26" s="1456"/>
    </row>
    <row r="27" spans="2:4">
      <c r="B27" s="1457" t="s">
        <v>336</v>
      </c>
      <c r="C27" s="1457"/>
      <c r="D27" s="1457"/>
    </row>
  </sheetData>
  <sheetProtection password="CF4C" sheet="1" objects="1" scenarios="1"/>
  <mergeCells count="3">
    <mergeCell ref="B2:D2"/>
    <mergeCell ref="B26:D26"/>
    <mergeCell ref="B27:D27"/>
  </mergeCell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8">
    <tabColor theme="9" tint="-0.249977111117893"/>
  </sheetPr>
  <dimension ref="B1:I29"/>
  <sheetViews>
    <sheetView zoomScale="80" zoomScaleNormal="80" workbookViewId="0">
      <selection activeCell="K14" sqref="K14"/>
    </sheetView>
  </sheetViews>
  <sheetFormatPr baseColWidth="10" defaultRowHeight="12.75"/>
  <cols>
    <col min="1" max="1" width="4.7109375" style="4" customWidth="1"/>
    <col min="2" max="2" width="6.7109375" style="4" customWidth="1"/>
    <col min="3" max="3" width="37.7109375" style="4" bestFit="1" customWidth="1"/>
    <col min="4" max="6" width="21.5703125" style="4" customWidth="1"/>
    <col min="7" max="7" width="40.140625" style="4" customWidth="1"/>
    <col min="8" max="8" width="19.5703125" style="62" customWidth="1"/>
    <col min="9" max="9" width="11.5703125" style="4" bestFit="1" customWidth="1"/>
    <col min="10" max="10" width="5.7109375" style="4" customWidth="1"/>
    <col min="11" max="11" width="30.85546875" style="4" bestFit="1" customWidth="1"/>
    <col min="12" max="12" width="14.7109375" style="4" bestFit="1" customWidth="1"/>
    <col min="13" max="13" width="5.7109375" style="4" bestFit="1" customWidth="1"/>
    <col min="14" max="16384" width="11.42578125" style="4"/>
  </cols>
  <sheetData>
    <row r="1" spans="2:9" ht="13.5" thickBot="1"/>
    <row r="2" spans="2:9" ht="20.25" customHeight="1" thickTop="1">
      <c r="B2" s="1458" t="s">
        <v>520</v>
      </c>
      <c r="C2" s="1459"/>
      <c r="D2" s="1459"/>
      <c r="E2" s="1459"/>
      <c r="F2" s="1459"/>
      <c r="G2" s="1459"/>
      <c r="H2" s="1459"/>
      <c r="I2" s="1460"/>
    </row>
    <row r="3" spans="2:9" ht="12.75" customHeight="1">
      <c r="B3" s="1461" t="s">
        <v>425</v>
      </c>
      <c r="C3" s="1462"/>
      <c r="D3" s="1462"/>
      <c r="E3" s="1462"/>
      <c r="F3" s="1462"/>
      <c r="G3" s="1462"/>
      <c r="H3" s="1462"/>
      <c r="I3" s="1463"/>
    </row>
    <row r="4" spans="2:9" ht="24.75" customHeight="1">
      <c r="B4" s="277"/>
      <c r="C4" s="254"/>
      <c r="D4" s="254"/>
      <c r="E4" s="254"/>
      <c r="F4" s="254"/>
      <c r="G4" s="254"/>
      <c r="H4" s="218"/>
      <c r="I4" s="278"/>
    </row>
    <row r="5" spans="2:9" ht="24.75" customHeight="1">
      <c r="B5" s="277"/>
      <c r="C5" s="254"/>
      <c r="D5" s="254"/>
      <c r="E5" s="254"/>
      <c r="F5" s="254"/>
      <c r="G5" s="254"/>
      <c r="H5" s="218"/>
      <c r="I5" s="278"/>
    </row>
    <row r="6" spans="2:9" ht="24.75" customHeight="1">
      <c r="B6" s="277"/>
      <c r="C6" s="254"/>
      <c r="D6" s="254"/>
      <c r="E6" s="254"/>
      <c r="F6" s="254"/>
      <c r="G6" s="254"/>
      <c r="H6" s="218"/>
      <c r="I6" s="278"/>
    </row>
    <row r="7" spans="2:9" ht="24.75" customHeight="1">
      <c r="B7" s="277"/>
      <c r="C7" s="254"/>
      <c r="D7" s="254"/>
      <c r="E7" s="254"/>
      <c r="F7" s="254"/>
      <c r="G7" s="254"/>
      <c r="H7" s="218"/>
      <c r="I7" s="278"/>
    </row>
    <row r="8" spans="2:9" ht="24.75" customHeight="1">
      <c r="B8" s="277"/>
      <c r="C8" s="254"/>
      <c r="D8" s="254"/>
      <c r="E8" s="254"/>
      <c r="F8" s="254"/>
      <c r="G8" s="254"/>
      <c r="H8" s="218"/>
      <c r="I8" s="278"/>
    </row>
    <row r="9" spans="2:9" ht="24.75" customHeight="1">
      <c r="B9" s="277"/>
      <c r="C9" s="254"/>
      <c r="D9" s="254"/>
      <c r="E9" s="254"/>
      <c r="F9" s="254"/>
      <c r="G9" s="254"/>
      <c r="H9" s="218"/>
      <c r="I9" s="278"/>
    </row>
    <row r="10" spans="2:9" ht="24.75" customHeight="1">
      <c r="B10" s="277"/>
      <c r="C10" s="254"/>
      <c r="D10" s="254"/>
      <c r="E10" s="254"/>
      <c r="F10" s="254"/>
      <c r="G10" s="254"/>
      <c r="H10" s="218"/>
      <c r="I10" s="278"/>
    </row>
    <row r="11" spans="2:9" ht="24.75" customHeight="1">
      <c r="B11" s="277"/>
      <c r="C11" s="254"/>
      <c r="D11" s="254"/>
      <c r="E11" s="254"/>
      <c r="F11" s="254"/>
      <c r="G11" s="254"/>
      <c r="H11" s="218"/>
      <c r="I11" s="278"/>
    </row>
    <row r="12" spans="2:9" ht="24.75" customHeight="1">
      <c r="B12" s="277"/>
      <c r="C12" s="254"/>
      <c r="D12" s="254"/>
      <c r="E12" s="254"/>
      <c r="F12" s="254"/>
      <c r="G12" s="254"/>
      <c r="H12" s="218"/>
      <c r="I12" s="278"/>
    </row>
    <row r="13" spans="2:9" ht="24.75" customHeight="1">
      <c r="B13" s="277"/>
      <c r="C13" s="254"/>
      <c r="D13" s="254"/>
      <c r="E13" s="254"/>
      <c r="F13" s="254"/>
      <c r="G13" s="254"/>
      <c r="H13" s="218"/>
      <c r="I13" s="278"/>
    </row>
    <row r="14" spans="2:9" ht="24.75" customHeight="1">
      <c r="B14" s="277"/>
      <c r="C14" s="254"/>
      <c r="D14" s="254"/>
      <c r="E14" s="254"/>
      <c r="F14" s="254"/>
      <c r="G14" s="254"/>
      <c r="H14" s="218"/>
      <c r="I14" s="278"/>
    </row>
    <row r="15" spans="2:9" ht="24.75" customHeight="1">
      <c r="B15" s="277"/>
      <c r="C15" s="254"/>
      <c r="D15" s="254"/>
      <c r="E15" s="254"/>
      <c r="F15" s="254"/>
      <c r="G15" s="254"/>
      <c r="H15" s="218"/>
      <c r="I15" s="278"/>
    </row>
    <row r="16" spans="2:9" ht="24.75" customHeight="1">
      <c r="B16" s="277"/>
      <c r="C16" s="254"/>
      <c r="D16" s="254"/>
      <c r="E16" s="254"/>
      <c r="F16" s="254"/>
      <c r="G16" s="254"/>
      <c r="H16" s="218"/>
      <c r="I16" s="278"/>
    </row>
    <row r="17" spans="2:9" ht="24.75" customHeight="1">
      <c r="B17" s="277"/>
      <c r="C17" s="254"/>
      <c r="D17" s="254"/>
      <c r="E17" s="254"/>
      <c r="F17" s="254"/>
      <c r="G17" s="254"/>
      <c r="H17" s="218"/>
      <c r="I17" s="278"/>
    </row>
    <row r="18" spans="2:9" ht="24.75" customHeight="1">
      <c r="B18" s="277"/>
      <c r="C18" s="254"/>
      <c r="D18" s="254"/>
      <c r="E18" s="254"/>
      <c r="F18" s="254"/>
      <c r="G18" s="254"/>
      <c r="H18" s="218"/>
      <c r="I18" s="278"/>
    </row>
    <row r="19" spans="2:9" ht="24.75" customHeight="1">
      <c r="B19" s="277"/>
      <c r="C19" s="254"/>
      <c r="D19" s="254"/>
      <c r="E19" s="254"/>
      <c r="F19" s="254"/>
      <c r="G19" s="254"/>
      <c r="H19" s="218"/>
      <c r="I19" s="278"/>
    </row>
    <row r="20" spans="2:9" ht="24.75" customHeight="1">
      <c r="B20" s="277"/>
      <c r="C20" s="254"/>
      <c r="D20" s="254"/>
      <c r="E20" s="254"/>
      <c r="F20" s="254"/>
      <c r="G20" s="254"/>
      <c r="H20" s="218"/>
      <c r="I20" s="278"/>
    </row>
    <row r="21" spans="2:9" ht="24.75" customHeight="1">
      <c r="B21" s="277"/>
      <c r="C21" s="254"/>
      <c r="D21" s="254"/>
      <c r="E21" s="254"/>
      <c r="F21" s="254"/>
      <c r="G21" s="254"/>
      <c r="H21" s="218"/>
      <c r="I21" s="278"/>
    </row>
    <row r="22" spans="2:9" ht="24.75" customHeight="1">
      <c r="B22" s="277"/>
      <c r="C22" s="254"/>
      <c r="D22" s="254"/>
      <c r="E22" s="254"/>
      <c r="F22" s="254"/>
      <c r="G22" s="254"/>
      <c r="H22" s="218"/>
      <c r="I22" s="278"/>
    </row>
    <row r="23" spans="2:9" ht="24.75" customHeight="1">
      <c r="B23" s="277"/>
      <c r="C23" s="254"/>
      <c r="D23" s="254"/>
      <c r="E23" s="254"/>
      <c r="F23" s="254"/>
      <c r="G23" s="254"/>
      <c r="H23" s="218"/>
      <c r="I23" s="278"/>
    </row>
    <row r="24" spans="2:9" ht="24.75" customHeight="1">
      <c r="B24" s="277"/>
      <c r="C24" s="254"/>
      <c r="D24" s="254"/>
      <c r="E24" s="254"/>
      <c r="F24" s="254"/>
      <c r="G24" s="254"/>
      <c r="H24" s="218"/>
      <c r="I24" s="278"/>
    </row>
    <row r="25" spans="2:9" ht="24.75" customHeight="1">
      <c r="B25" s="277"/>
      <c r="C25" s="254"/>
      <c r="D25" s="254"/>
      <c r="E25" s="254"/>
      <c r="F25" s="254"/>
      <c r="G25" s="254"/>
      <c r="H25" s="218"/>
      <c r="I25" s="278"/>
    </row>
    <row r="26" spans="2:9" ht="24.75" customHeight="1">
      <c r="B26" s="277"/>
      <c r="C26" s="254"/>
      <c r="D26" s="254"/>
      <c r="E26" s="254"/>
      <c r="F26" s="254"/>
      <c r="G26" s="254"/>
      <c r="H26" s="218"/>
      <c r="I26" s="278"/>
    </row>
    <row r="27" spans="2:9" ht="24.75" customHeight="1" thickBot="1">
      <c r="B27" s="279"/>
      <c r="C27" s="280"/>
      <c r="D27" s="280"/>
      <c r="E27" s="280"/>
      <c r="F27" s="280"/>
      <c r="G27" s="280"/>
      <c r="H27" s="1079"/>
      <c r="I27" s="281"/>
    </row>
    <row r="28" spans="2:9" ht="18" customHeight="1" thickTop="1">
      <c r="B28" s="1076" t="s">
        <v>335</v>
      </c>
      <c r="C28" s="1077"/>
      <c r="D28" s="1077"/>
      <c r="E28" s="1077"/>
      <c r="F28" s="1077"/>
      <c r="G28" s="1077"/>
      <c r="H28" s="1078"/>
      <c r="I28" s="1077"/>
    </row>
    <row r="29" spans="2:9">
      <c r="B29" s="221"/>
      <c r="C29" s="221"/>
      <c r="D29" s="221"/>
      <c r="E29" s="221"/>
      <c r="F29" s="221"/>
      <c r="G29" s="221"/>
      <c r="H29" s="218"/>
      <c r="I29" s="221"/>
    </row>
  </sheetData>
  <sheetProtection password="CF4C" sheet="1" objects="1" scenarios="1"/>
  <mergeCells count="2">
    <mergeCell ref="B2:I2"/>
    <mergeCell ref="B3:I3"/>
  </mergeCells>
  <printOptions horizontalCentered="1"/>
  <pageMargins left="0.39370078740157483" right="0.39370078740157483" top="0.59055118110236227" bottom="0.59055118110236227" header="0.39370078740157483" footer="0.39370078740157483"/>
  <pageSetup paperSize="124" scale="85" orientation="landscape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9">
    <tabColor theme="9" tint="-0.249977111117893"/>
  </sheetPr>
  <dimension ref="A1:E27"/>
  <sheetViews>
    <sheetView workbookViewId="0">
      <selection activeCell="I13" sqref="I13"/>
    </sheetView>
  </sheetViews>
  <sheetFormatPr baseColWidth="10" defaultRowHeight="12.75"/>
  <cols>
    <col min="1" max="1" width="2.7109375" style="4" customWidth="1"/>
    <col min="2" max="2" width="12.7109375" style="4" customWidth="1"/>
    <col min="3" max="3" width="14.5703125" style="4" customWidth="1"/>
    <col min="4" max="4" width="12.7109375" style="4" customWidth="1"/>
    <col min="5" max="5" width="2.7109375" style="4" customWidth="1"/>
    <col min="6" max="16384" width="11.42578125" style="4"/>
  </cols>
  <sheetData>
    <row r="1" spans="1:5" ht="13.5" thickBot="1">
      <c r="A1" s="302"/>
      <c r="B1" s="302"/>
      <c r="C1" s="302"/>
      <c r="D1" s="302"/>
      <c r="E1" s="302"/>
    </row>
    <row r="2" spans="1:5" ht="36" customHeight="1" thickBot="1">
      <c r="A2" s="302"/>
      <c r="B2" s="1465" t="s">
        <v>464</v>
      </c>
      <c r="C2" s="1466"/>
      <c r="D2" s="1467"/>
      <c r="E2" s="302"/>
    </row>
    <row r="3" spans="1:5" ht="15" customHeight="1">
      <c r="A3" s="302"/>
      <c r="B3" s="1468" t="s">
        <v>77</v>
      </c>
      <c r="C3" s="1470" t="s">
        <v>166</v>
      </c>
      <c r="D3" s="1471"/>
      <c r="E3" s="302"/>
    </row>
    <row r="4" spans="1:5" ht="15" customHeight="1">
      <c r="A4" s="302"/>
      <c r="B4" s="1469"/>
      <c r="C4" s="500" t="s">
        <v>167</v>
      </c>
      <c r="D4" s="501" t="s">
        <v>168</v>
      </c>
      <c r="E4" s="302"/>
    </row>
    <row r="5" spans="1:5" ht="15" customHeight="1">
      <c r="A5" s="302"/>
      <c r="B5" s="1469"/>
      <c r="C5" s="502" t="s">
        <v>471</v>
      </c>
      <c r="D5" s="503" t="s">
        <v>471</v>
      </c>
      <c r="E5" s="302"/>
    </row>
    <row r="6" spans="1:5" ht="18" customHeight="1">
      <c r="A6" s="302"/>
      <c r="B6" s="504">
        <v>2007</v>
      </c>
      <c r="C6" s="657">
        <v>20</v>
      </c>
      <c r="D6" s="658">
        <v>20.100000000000001</v>
      </c>
      <c r="E6" s="302"/>
    </row>
    <row r="7" spans="1:5" ht="18" customHeight="1">
      <c r="A7" s="302"/>
      <c r="B7" s="505">
        <v>2008</v>
      </c>
      <c r="C7" s="659">
        <v>21</v>
      </c>
      <c r="D7" s="660">
        <v>21.5</v>
      </c>
      <c r="E7" s="302"/>
    </row>
    <row r="8" spans="1:5" ht="18" customHeight="1">
      <c r="A8" s="302"/>
      <c r="B8" s="504">
        <v>2009</v>
      </c>
      <c r="C8" s="657">
        <v>21.5</v>
      </c>
      <c r="D8" s="658">
        <v>21.7</v>
      </c>
      <c r="E8" s="302"/>
    </row>
    <row r="9" spans="1:5" ht="18" customHeight="1">
      <c r="A9" s="302"/>
      <c r="B9" s="505">
        <v>2010</v>
      </c>
      <c r="C9" s="659">
        <v>22</v>
      </c>
      <c r="D9" s="660">
        <v>22.4</v>
      </c>
      <c r="E9" s="302"/>
    </row>
    <row r="10" spans="1:5" ht="18" customHeight="1">
      <c r="A10" s="302"/>
      <c r="B10" s="504">
        <v>2011</v>
      </c>
      <c r="C10" s="657">
        <v>22.5</v>
      </c>
      <c r="D10" s="658">
        <v>25.2</v>
      </c>
      <c r="E10" s="302"/>
    </row>
    <row r="11" spans="1:5" ht="18" customHeight="1">
      <c r="A11" s="302"/>
      <c r="B11" s="505">
        <v>2012</v>
      </c>
      <c r="C11" s="659">
        <v>23</v>
      </c>
      <c r="D11" s="660">
        <v>25.2</v>
      </c>
      <c r="E11" s="302"/>
    </row>
    <row r="12" spans="1:5" ht="18" customHeight="1">
      <c r="A12" s="302"/>
      <c r="B12" s="1464" t="s">
        <v>336</v>
      </c>
      <c r="C12" s="1464"/>
      <c r="D12" s="1464"/>
      <c r="E12" s="302"/>
    </row>
    <row r="13" spans="1:5">
      <c r="A13" s="302"/>
      <c r="B13" s="302"/>
      <c r="C13" s="302"/>
      <c r="D13" s="302"/>
      <c r="E13" s="302"/>
    </row>
    <row r="14" spans="1:5">
      <c r="A14" s="302"/>
      <c r="B14" s="302"/>
      <c r="C14" s="302"/>
      <c r="D14" s="302"/>
      <c r="E14" s="302"/>
    </row>
    <row r="15" spans="1:5" ht="13.5" thickBot="1">
      <c r="A15" s="302"/>
      <c r="B15" s="302"/>
      <c r="C15" s="302"/>
      <c r="D15" s="302"/>
      <c r="E15" s="302"/>
    </row>
    <row r="16" spans="1:5" ht="36" customHeight="1" thickBot="1">
      <c r="A16" s="302"/>
      <c r="B16" s="1465" t="s">
        <v>465</v>
      </c>
      <c r="C16" s="1466"/>
      <c r="D16" s="1467"/>
      <c r="E16" s="302"/>
    </row>
    <row r="17" spans="1:5" ht="20.25" customHeight="1">
      <c r="A17" s="302"/>
      <c r="B17" s="1468" t="s">
        <v>77</v>
      </c>
      <c r="C17" s="1470" t="s">
        <v>166</v>
      </c>
      <c r="D17" s="1471"/>
      <c r="E17" s="302"/>
    </row>
    <row r="18" spans="1:5" ht="15" customHeight="1">
      <c r="A18" s="302"/>
      <c r="B18" s="1469"/>
      <c r="C18" s="500" t="s">
        <v>167</v>
      </c>
      <c r="D18" s="501" t="s">
        <v>168</v>
      </c>
      <c r="E18" s="302"/>
    </row>
    <row r="19" spans="1:5" ht="15" customHeight="1">
      <c r="A19" s="302"/>
      <c r="B19" s="1469"/>
      <c r="C19" s="502" t="s">
        <v>471</v>
      </c>
      <c r="D19" s="503" t="s">
        <v>471</v>
      </c>
      <c r="E19" s="302"/>
    </row>
    <row r="20" spans="1:5" ht="18" customHeight="1">
      <c r="A20" s="302"/>
      <c r="B20" s="504">
        <v>2007</v>
      </c>
      <c r="C20" s="657">
        <v>5</v>
      </c>
      <c r="D20" s="658">
        <v>5.3</v>
      </c>
      <c r="E20" s="302"/>
    </row>
    <row r="21" spans="1:5" ht="18" customHeight="1">
      <c r="A21" s="302"/>
      <c r="B21" s="505">
        <v>2008</v>
      </c>
      <c r="C21" s="659">
        <v>5.5</v>
      </c>
      <c r="D21" s="660">
        <v>5.7</v>
      </c>
      <c r="E21" s="302"/>
    </row>
    <row r="22" spans="1:5" ht="18" customHeight="1">
      <c r="A22" s="302"/>
      <c r="B22" s="504">
        <v>2009</v>
      </c>
      <c r="C22" s="657">
        <v>6</v>
      </c>
      <c r="D22" s="658">
        <v>5.7</v>
      </c>
      <c r="E22" s="302"/>
    </row>
    <row r="23" spans="1:5" ht="18" customHeight="1">
      <c r="A23" s="302"/>
      <c r="B23" s="505">
        <v>2010</v>
      </c>
      <c r="C23" s="659">
        <v>6.5</v>
      </c>
      <c r="D23" s="660">
        <v>6.2</v>
      </c>
      <c r="E23" s="302"/>
    </row>
    <row r="24" spans="1:5" ht="18" customHeight="1">
      <c r="A24" s="302"/>
      <c r="B24" s="504">
        <v>2011</v>
      </c>
      <c r="C24" s="657">
        <v>7</v>
      </c>
      <c r="D24" s="658">
        <v>7.6</v>
      </c>
      <c r="E24" s="302"/>
    </row>
    <row r="25" spans="1:5" ht="18" customHeight="1">
      <c r="A25" s="302"/>
      <c r="B25" s="505">
        <v>2012</v>
      </c>
      <c r="C25" s="659">
        <v>7.5</v>
      </c>
      <c r="D25" s="660">
        <v>7.75</v>
      </c>
      <c r="E25" s="302"/>
    </row>
    <row r="26" spans="1:5" ht="18" customHeight="1">
      <c r="A26" s="302"/>
      <c r="B26" s="1464" t="s">
        <v>336</v>
      </c>
      <c r="C26" s="1464"/>
      <c r="D26" s="1464"/>
      <c r="E26" s="302"/>
    </row>
    <row r="27" spans="1:5">
      <c r="A27" s="302"/>
      <c r="B27" s="302"/>
      <c r="C27" s="302"/>
      <c r="D27" s="302"/>
      <c r="E27" s="302"/>
    </row>
  </sheetData>
  <sheetProtection password="CF4C" sheet="1" objects="1" scenarios="1"/>
  <mergeCells count="8">
    <mergeCell ref="B26:D26"/>
    <mergeCell ref="B2:D2"/>
    <mergeCell ref="B3:B5"/>
    <mergeCell ref="C3:D3"/>
    <mergeCell ref="B16:D16"/>
    <mergeCell ref="B17:B19"/>
    <mergeCell ref="C17:D17"/>
    <mergeCell ref="B12:D12"/>
  </mergeCells>
  <printOptions horizontalCentered="1"/>
  <pageMargins left="0.39370078740157483" right="0.39370078740157483" top="0.59055118110236227" bottom="0.59055118110236227" header="0.39370078740157483" footer="0.39370078740157483"/>
  <pageSetup paperSize="124" orientation="landscape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0" enableFormatConditionsCalculation="0">
    <tabColor theme="9" tint="-0.249977111117893"/>
    <pageSetUpPr fitToPage="1"/>
  </sheetPr>
  <dimension ref="A1:I43"/>
  <sheetViews>
    <sheetView workbookViewId="0"/>
  </sheetViews>
  <sheetFormatPr baseColWidth="10" defaultRowHeight="12.75"/>
  <cols>
    <col min="1" max="1" width="1.7109375" style="4" customWidth="1"/>
    <col min="2" max="2" width="27.7109375" style="4" bestFit="1" customWidth="1"/>
    <col min="3" max="5" width="12.7109375" style="215" customWidth="1"/>
    <col min="6" max="6" width="2.7109375" style="4" customWidth="1"/>
    <col min="7" max="7" width="11.42578125" style="4"/>
    <col min="8" max="8" width="12.28515625" style="4" bestFit="1" customWidth="1"/>
    <col min="9" max="16384" width="11.42578125" style="4"/>
  </cols>
  <sheetData>
    <row r="1" spans="1:9">
      <c r="A1" s="303"/>
      <c r="B1" s="302"/>
      <c r="C1" s="410"/>
      <c r="D1" s="410"/>
      <c r="E1" s="410"/>
      <c r="F1" s="302"/>
    </row>
    <row r="2" spans="1:9" ht="36" customHeight="1">
      <c r="A2" s="302"/>
      <c r="B2" s="1472" t="s">
        <v>521</v>
      </c>
      <c r="C2" s="1472"/>
      <c r="D2" s="1472"/>
      <c r="E2" s="1472"/>
      <c r="F2" s="302"/>
    </row>
    <row r="3" spans="1:9" ht="27" customHeight="1">
      <c r="A3" s="302"/>
      <c r="B3" s="870" t="s">
        <v>72</v>
      </c>
      <c r="C3" s="869" t="s">
        <v>81</v>
      </c>
      <c r="D3" s="869" t="s">
        <v>82</v>
      </c>
      <c r="E3" s="869" t="s">
        <v>106</v>
      </c>
      <c r="F3" s="302"/>
    </row>
    <row r="4" spans="1:9" ht="15" customHeight="1">
      <c r="A4" s="302"/>
      <c r="B4" s="896" t="s">
        <v>2</v>
      </c>
      <c r="C4" s="877">
        <v>28.751000000000001</v>
      </c>
      <c r="D4" s="877">
        <v>11.667999999999999</v>
      </c>
      <c r="E4" s="897">
        <v>40.418999999999997</v>
      </c>
      <c r="F4" s="302"/>
      <c r="H4" s="283"/>
      <c r="I4" s="283"/>
    </row>
    <row r="5" spans="1:9" ht="15" customHeight="1">
      <c r="A5" s="302"/>
      <c r="B5" s="898" t="s">
        <v>3</v>
      </c>
      <c r="C5" s="899">
        <v>18.547000000000001</v>
      </c>
      <c r="D5" s="899">
        <v>7.2809999999999997</v>
      </c>
      <c r="E5" s="897">
        <v>25.827999999999999</v>
      </c>
      <c r="F5" s="302"/>
      <c r="H5" s="283"/>
      <c r="I5" s="283"/>
    </row>
    <row r="6" spans="1:9" ht="15" customHeight="1">
      <c r="A6" s="302"/>
      <c r="B6" s="900" t="s">
        <v>4</v>
      </c>
      <c r="C6" s="877">
        <v>64.075000000000003</v>
      </c>
      <c r="D6" s="877">
        <v>23.385999999999999</v>
      </c>
      <c r="E6" s="897">
        <v>87.460999999999999</v>
      </c>
      <c r="F6" s="302"/>
      <c r="H6" s="283"/>
      <c r="I6" s="283"/>
    </row>
    <row r="7" spans="1:9" ht="15" customHeight="1">
      <c r="A7" s="302"/>
      <c r="B7" s="901" t="s">
        <v>5</v>
      </c>
      <c r="C7" s="899">
        <v>75.534999999999997</v>
      </c>
      <c r="D7" s="899">
        <v>17.05</v>
      </c>
      <c r="E7" s="897">
        <v>92.584999999999994</v>
      </c>
      <c r="F7" s="302"/>
      <c r="H7" s="283"/>
      <c r="I7" s="283"/>
    </row>
    <row r="8" spans="1:9" ht="15" customHeight="1">
      <c r="A8" s="302"/>
      <c r="B8" s="900" t="s">
        <v>67</v>
      </c>
      <c r="C8" s="877">
        <v>33.564</v>
      </c>
      <c r="D8" s="877">
        <v>8.11</v>
      </c>
      <c r="E8" s="897">
        <v>41.673999999999999</v>
      </c>
      <c r="F8" s="302"/>
      <c r="H8" s="283"/>
      <c r="I8" s="283"/>
    </row>
    <row r="9" spans="1:9" ht="15" customHeight="1">
      <c r="A9" s="302"/>
      <c r="B9" s="901" t="s">
        <v>6</v>
      </c>
      <c r="C9" s="899">
        <v>33.780999999999999</v>
      </c>
      <c r="D9" s="899">
        <v>13.015000000000001</v>
      </c>
      <c r="E9" s="897">
        <v>46.795999999999999</v>
      </c>
      <c r="F9" s="302"/>
      <c r="H9" s="283"/>
      <c r="I9" s="283"/>
    </row>
    <row r="10" spans="1:9" ht="15" customHeight="1">
      <c r="A10" s="302"/>
      <c r="B10" s="900" t="s">
        <v>7</v>
      </c>
      <c r="C10" s="877">
        <v>136.773</v>
      </c>
      <c r="D10" s="877">
        <v>40.359000000000002</v>
      </c>
      <c r="E10" s="897">
        <v>177.13200000000001</v>
      </c>
      <c r="F10" s="302"/>
      <c r="H10" s="283"/>
      <c r="I10" s="283"/>
    </row>
    <row r="11" spans="1:9" ht="15" customHeight="1">
      <c r="A11" s="302"/>
      <c r="B11" s="901" t="s">
        <v>8</v>
      </c>
      <c r="C11" s="899">
        <v>105.00700000000001</v>
      </c>
      <c r="D11" s="899">
        <v>36.348999999999997</v>
      </c>
      <c r="E11" s="897">
        <v>141.35599999999999</v>
      </c>
      <c r="F11" s="302"/>
      <c r="H11" s="283"/>
      <c r="I11" s="283"/>
    </row>
    <row r="12" spans="1:9" ht="15" customHeight="1">
      <c r="A12" s="302"/>
      <c r="B12" s="901" t="s">
        <v>10</v>
      </c>
      <c r="C12" s="899">
        <v>204.27099999999999</v>
      </c>
      <c r="D12" s="899">
        <v>58.747999999999998</v>
      </c>
      <c r="E12" s="897">
        <v>263.01900000000001</v>
      </c>
      <c r="F12" s="302"/>
      <c r="H12" s="283"/>
      <c r="I12" s="283"/>
    </row>
    <row r="13" spans="1:9" ht="15" customHeight="1">
      <c r="A13" s="302"/>
      <c r="B13" s="900" t="s">
        <v>11</v>
      </c>
      <c r="C13" s="877">
        <v>102.80200000000001</v>
      </c>
      <c r="D13" s="877">
        <v>29.853999999999999</v>
      </c>
      <c r="E13" s="897">
        <v>132.65600000000001</v>
      </c>
      <c r="F13" s="302"/>
      <c r="H13" s="283"/>
      <c r="I13" s="283"/>
    </row>
    <row r="14" spans="1:9" ht="15" customHeight="1">
      <c r="A14" s="302"/>
      <c r="B14" s="901" t="s">
        <v>12</v>
      </c>
      <c r="C14" s="899">
        <v>181.107</v>
      </c>
      <c r="D14" s="899">
        <v>32.944000000000003</v>
      </c>
      <c r="E14" s="897">
        <v>214.05099999999999</v>
      </c>
      <c r="F14" s="302"/>
      <c r="H14" s="283"/>
      <c r="I14" s="283"/>
    </row>
    <row r="15" spans="1:9" ht="15" customHeight="1">
      <c r="A15" s="302"/>
      <c r="B15" s="900" t="s">
        <v>13</v>
      </c>
      <c r="C15" s="877">
        <v>160.666</v>
      </c>
      <c r="D15" s="877">
        <v>86.817999999999998</v>
      </c>
      <c r="E15" s="897">
        <v>247.48399999999998</v>
      </c>
      <c r="F15" s="302"/>
      <c r="H15" s="283"/>
      <c r="I15" s="283"/>
    </row>
    <row r="16" spans="1:9" ht="15" customHeight="1">
      <c r="A16" s="302"/>
      <c r="B16" s="901" t="s">
        <v>14</v>
      </c>
      <c r="C16" s="899">
        <v>55.716999999999999</v>
      </c>
      <c r="D16" s="899">
        <v>5.3019999999999996</v>
      </c>
      <c r="E16" s="897">
        <v>61.018999999999998</v>
      </c>
      <c r="F16" s="302"/>
      <c r="H16" s="283"/>
      <c r="I16" s="283"/>
    </row>
    <row r="17" spans="1:9" ht="15" customHeight="1">
      <c r="A17" s="302"/>
      <c r="B17" s="900" t="s">
        <v>15</v>
      </c>
      <c r="C17" s="877">
        <v>81.933999999999997</v>
      </c>
      <c r="D17" s="877">
        <v>74.643000000000001</v>
      </c>
      <c r="E17" s="897">
        <v>156.577</v>
      </c>
      <c r="F17" s="302"/>
      <c r="H17" s="283"/>
      <c r="I17" s="283"/>
    </row>
    <row r="18" spans="1:9" ht="15" customHeight="1">
      <c r="A18" s="302"/>
      <c r="B18" s="901" t="s">
        <v>68</v>
      </c>
      <c r="C18" s="899">
        <v>41.985999999999997</v>
      </c>
      <c r="D18" s="899">
        <v>7.7919999999999998</v>
      </c>
      <c r="E18" s="897">
        <v>49.777999999999999</v>
      </c>
      <c r="F18" s="302"/>
      <c r="H18" s="283"/>
      <c r="I18" s="283"/>
    </row>
    <row r="19" spans="1:9" ht="15" customHeight="1">
      <c r="A19" s="302"/>
      <c r="B19" s="900" t="s">
        <v>16</v>
      </c>
      <c r="C19" s="877">
        <v>57.106999999999999</v>
      </c>
      <c r="D19" s="877">
        <v>19.594000000000001</v>
      </c>
      <c r="E19" s="897">
        <v>76.700999999999993</v>
      </c>
      <c r="F19" s="302"/>
      <c r="H19" s="283"/>
      <c r="I19" s="283"/>
    </row>
    <row r="20" spans="1:9" ht="15" customHeight="1">
      <c r="A20" s="302"/>
      <c r="B20" s="901" t="s">
        <v>17</v>
      </c>
      <c r="C20" s="899">
        <v>66.730999999999995</v>
      </c>
      <c r="D20" s="899">
        <v>15.052</v>
      </c>
      <c r="E20" s="897">
        <v>81.782999999999987</v>
      </c>
      <c r="F20" s="302"/>
      <c r="H20" s="283"/>
      <c r="I20" s="283"/>
    </row>
    <row r="21" spans="1:9" ht="15" customHeight="1">
      <c r="A21" s="302"/>
      <c r="B21" s="900" t="s">
        <v>18</v>
      </c>
      <c r="C21" s="877">
        <v>66.933999999999997</v>
      </c>
      <c r="D21" s="877">
        <v>21.454999999999998</v>
      </c>
      <c r="E21" s="897">
        <v>88.388999999999996</v>
      </c>
      <c r="F21" s="302"/>
      <c r="H21" s="283"/>
      <c r="I21" s="283"/>
    </row>
    <row r="22" spans="1:9" ht="15" customHeight="1">
      <c r="A22" s="302"/>
      <c r="B22" s="901" t="s">
        <v>19</v>
      </c>
      <c r="C22" s="899">
        <v>131.26499999999999</v>
      </c>
      <c r="D22" s="899">
        <v>11.920999999999999</v>
      </c>
      <c r="E22" s="897">
        <v>143.18599999999998</v>
      </c>
      <c r="F22" s="302"/>
      <c r="H22" s="283"/>
      <c r="I22" s="283"/>
    </row>
    <row r="23" spans="1:9" ht="15" customHeight="1">
      <c r="A23" s="302"/>
      <c r="B23" s="900" t="s">
        <v>29</v>
      </c>
      <c r="C23" s="877">
        <v>107.12</v>
      </c>
      <c r="D23" s="877">
        <v>23.771999999999998</v>
      </c>
      <c r="E23" s="897">
        <v>130.892</v>
      </c>
      <c r="F23" s="302"/>
      <c r="H23" s="283"/>
      <c r="I23" s="283"/>
    </row>
    <row r="24" spans="1:9" ht="15" customHeight="1">
      <c r="A24" s="302"/>
      <c r="B24" s="901" t="s">
        <v>69</v>
      </c>
      <c r="C24" s="899">
        <v>83.001000000000005</v>
      </c>
      <c r="D24" s="899">
        <v>26.196999999999999</v>
      </c>
      <c r="E24" s="897">
        <v>109.19800000000001</v>
      </c>
      <c r="F24" s="302"/>
      <c r="H24" s="283"/>
      <c r="I24" s="283"/>
    </row>
    <row r="25" spans="1:9" ht="15" customHeight="1">
      <c r="A25" s="302"/>
      <c r="B25" s="900" t="s">
        <v>20</v>
      </c>
      <c r="C25" s="877">
        <v>34.817</v>
      </c>
      <c r="D25" s="877">
        <v>8.7230000000000008</v>
      </c>
      <c r="E25" s="897">
        <v>43.54</v>
      </c>
      <c r="F25" s="302"/>
      <c r="H25" s="283"/>
      <c r="I25" s="283"/>
    </row>
    <row r="26" spans="1:9" ht="15" customHeight="1">
      <c r="A26" s="302"/>
      <c r="B26" s="901" t="s">
        <v>21</v>
      </c>
      <c r="C26" s="899">
        <v>58.704999999999998</v>
      </c>
      <c r="D26" s="899">
        <v>12.474</v>
      </c>
      <c r="E26" s="897">
        <v>71.179000000000002</v>
      </c>
      <c r="F26" s="302"/>
      <c r="H26" s="283"/>
      <c r="I26" s="283"/>
    </row>
    <row r="27" spans="1:9" ht="15" customHeight="1">
      <c r="A27" s="302"/>
      <c r="B27" s="900" t="s">
        <v>22</v>
      </c>
      <c r="C27" s="877">
        <v>107.925</v>
      </c>
      <c r="D27" s="877">
        <v>46.755000000000003</v>
      </c>
      <c r="E27" s="897">
        <v>154.68</v>
      </c>
      <c r="F27" s="302"/>
      <c r="H27" s="283"/>
      <c r="I27" s="283"/>
    </row>
    <row r="28" spans="1:9" ht="15" customHeight="1">
      <c r="A28" s="302"/>
      <c r="B28" s="901" t="s">
        <v>30</v>
      </c>
      <c r="C28" s="899">
        <v>41.606000000000002</v>
      </c>
      <c r="D28" s="899">
        <v>7.4870000000000001</v>
      </c>
      <c r="E28" s="897">
        <v>49.093000000000004</v>
      </c>
      <c r="F28" s="302"/>
      <c r="H28" s="283"/>
      <c r="I28" s="283"/>
    </row>
    <row r="29" spans="1:9" ht="15" customHeight="1">
      <c r="A29" s="302"/>
      <c r="B29" s="900" t="s">
        <v>23</v>
      </c>
      <c r="C29" s="877">
        <v>42.459000000000003</v>
      </c>
      <c r="D29" s="877">
        <v>18.361000000000001</v>
      </c>
      <c r="E29" s="897">
        <v>60.820000000000007</v>
      </c>
      <c r="F29" s="302"/>
      <c r="H29" s="283"/>
      <c r="I29" s="283"/>
    </row>
    <row r="30" spans="1:9" ht="15" customHeight="1">
      <c r="A30" s="302"/>
      <c r="B30" s="901" t="s">
        <v>24</v>
      </c>
      <c r="C30" s="899">
        <v>48.091000000000001</v>
      </c>
      <c r="D30" s="899">
        <v>16.552</v>
      </c>
      <c r="E30" s="897">
        <v>64.643000000000001</v>
      </c>
      <c r="F30" s="302"/>
      <c r="H30" s="283"/>
      <c r="I30" s="283"/>
    </row>
    <row r="31" spans="1:9" ht="15" customHeight="1">
      <c r="A31" s="302"/>
      <c r="B31" s="900" t="s">
        <v>25</v>
      </c>
      <c r="C31" s="877">
        <v>25.971</v>
      </c>
      <c r="D31" s="877">
        <v>9.0090000000000003</v>
      </c>
      <c r="E31" s="897">
        <v>34.980000000000004</v>
      </c>
      <c r="F31" s="302"/>
      <c r="H31" s="283"/>
      <c r="I31" s="283"/>
    </row>
    <row r="32" spans="1:9" ht="15" customHeight="1">
      <c r="A32" s="302"/>
      <c r="B32" s="901" t="s">
        <v>26</v>
      </c>
      <c r="C32" s="899">
        <v>264.22800000000001</v>
      </c>
      <c r="D32" s="899">
        <v>69.525000000000006</v>
      </c>
      <c r="E32" s="897">
        <v>333.75300000000004</v>
      </c>
      <c r="F32" s="302"/>
      <c r="H32" s="215"/>
      <c r="I32" s="283"/>
    </row>
    <row r="33" spans="1:9">
      <c r="A33" s="302"/>
      <c r="B33" s="900" t="s">
        <v>27</v>
      </c>
      <c r="C33" s="877">
        <v>112.336</v>
      </c>
      <c r="D33" s="877">
        <v>29.478000000000002</v>
      </c>
      <c r="E33" s="897">
        <v>141.81399999999999</v>
      </c>
      <c r="F33" s="302"/>
      <c r="H33" s="283"/>
      <c r="I33" s="283"/>
    </row>
    <row r="34" spans="1:9" ht="15" customHeight="1">
      <c r="A34" s="302"/>
      <c r="B34" s="901" t="s">
        <v>28</v>
      </c>
      <c r="C34" s="899">
        <v>73.05</v>
      </c>
      <c r="D34" s="899">
        <v>17.238</v>
      </c>
      <c r="E34" s="897">
        <v>90.287999999999997</v>
      </c>
      <c r="F34" s="302"/>
      <c r="H34" s="283"/>
      <c r="I34" s="283"/>
    </row>
    <row r="35" spans="1:9" ht="15" customHeight="1">
      <c r="A35" s="302"/>
      <c r="B35" s="900" t="s">
        <v>243</v>
      </c>
      <c r="C35" s="877">
        <v>0.24399999999999999</v>
      </c>
      <c r="D35" s="877">
        <v>0</v>
      </c>
      <c r="E35" s="897">
        <v>0.24399999999999999</v>
      </c>
      <c r="F35" s="302"/>
      <c r="H35" s="283"/>
      <c r="I35" s="283"/>
    </row>
    <row r="36" spans="1:9" ht="14.25">
      <c r="A36" s="302"/>
      <c r="B36" s="869" t="s">
        <v>106</v>
      </c>
      <c r="C36" s="902">
        <v>2646.1059999999998</v>
      </c>
      <c r="D36" s="902">
        <v>806.91200000000003</v>
      </c>
      <c r="E36" s="902">
        <v>3453.0179999999996</v>
      </c>
      <c r="F36" s="302"/>
    </row>
    <row r="37" spans="1:9" s="50" customFormat="1" ht="25.5" customHeight="1">
      <c r="A37" s="303"/>
      <c r="B37" s="1452" t="s">
        <v>337</v>
      </c>
      <c r="C37" s="1452"/>
      <c r="D37" s="1452"/>
      <c r="E37" s="1108"/>
      <c r="F37" s="303"/>
      <c r="H37" s="290"/>
    </row>
    <row r="38" spans="1:9">
      <c r="A38" s="302"/>
      <c r="B38" s="302"/>
      <c r="C38" s="410"/>
      <c r="D38" s="410"/>
      <c r="E38" s="410"/>
      <c r="F38" s="302"/>
    </row>
    <row r="43" spans="1:9">
      <c r="B43" s="25"/>
    </row>
  </sheetData>
  <sheetProtection password="CF4C" sheet="1" objects="1" scenarios="1"/>
  <customSheetViews>
    <customSheetView guid="{E9B43C8C-734F-433D-AD37-344F9303B5CC}" showPageBreaks="1" showGridLines="0" showRuler="0">
      <pane ySplit="13" topLeftCell="A28" activePane="bottomLeft"/>
      <selection pane="bottomLeft" activeCell="J32" sqref="J32"/>
      <pageMargins left="0.59055118110236227" right="0.59055118110236227" top="0.78740157480314965" bottom="0.39370078740157483" header="0" footer="0.19685039370078741"/>
      <printOptions horizontalCentered="1"/>
      <pageSetup orientation="portrait" r:id="rId1"/>
      <headerFooter alignWithMargins="0"/>
    </customSheetView>
    <customSheetView guid="{9BF398E0-33D8-4E64-94A2-9B7C822C8383}" showPageBreaks="1" showGridLines="0" printArea="1" showRuler="0">
      <pane xSplit="8.8249999999999993" ySplit="7" topLeftCell="J20" activePane="bottomLeft"/>
      <selection pane="bottomLeft" activeCell="I41" sqref="I41"/>
      <pageMargins left="0.75" right="0.75" top="1" bottom="1" header="0" footer="0"/>
      <pageSetup orientation="portrait" r:id="rId2"/>
      <headerFooter alignWithMargins="0"/>
    </customSheetView>
    <customSheetView guid="{6DCFE324-2DF9-4BB0-88BD-A4AD316C7A9E}" showPageBreaks="1" showGridLines="0" printArea="1" hiddenRows="1" hiddenColumns="1" showRuler="0">
      <pane ySplit="15" topLeftCell="A30"/>
      <pageMargins left="0.75" right="0.75" top="1" bottom="1" header="0" footer="0"/>
      <pageSetup orientation="portrait" r:id="rId3"/>
      <headerFooter alignWithMargins="0"/>
    </customSheetView>
    <customSheetView guid="{48A744A8-8180-4A3B-8108-49EF41816969}" showGridLines="0" hiddenRows="1" hiddenColumns="1" showRuler="0" topLeftCell="B1">
      <pane ySplit="13" topLeftCell="A33" activePane="bottomLeft"/>
      <selection pane="bottomLeft" activeCell="I45" sqref="I45"/>
      <pageMargins left="0.59055118110236227" right="0.59055118110236227" top="0.78740157480314965" bottom="0.59055118110236227" header="0" footer="0"/>
      <printOptions horizontalCentered="1"/>
      <pageSetup orientation="portrait" r:id="rId4"/>
      <headerFooter alignWithMargins="0"/>
    </customSheetView>
    <customSheetView guid="{9E220BD5-A526-40BD-8239-3A0461590922}" showGridLines="0" showRuler="0">
      <pane ySplit="13" topLeftCell="A28" activePane="bottomLeft"/>
      <selection pane="bottomLeft" activeCell="J32" sqref="J32"/>
      <pageMargins left="0.59055118110236227" right="0.59055118110236227" top="0.78740157480314965" bottom="0.39370078740157483" header="0" footer="0.19685039370078741"/>
      <printOptions horizontalCentered="1"/>
      <pageSetup orientation="portrait" r:id="rId5"/>
      <headerFooter alignWithMargins="0"/>
    </customSheetView>
  </customSheetViews>
  <mergeCells count="2">
    <mergeCell ref="B2:E2"/>
    <mergeCell ref="B37:E37"/>
  </mergeCells>
  <phoneticPr fontId="11" type="noConversion"/>
  <printOptions horizontalCentered="1"/>
  <pageMargins left="0.39370078740157483" right="0.39370078740157483" top="0.59055118110236227" bottom="0.59055118110236227" header="0.39370078740157483" footer="0.39370078740157483"/>
  <pageSetup paperSize="124" orientation="portrait" r:id="rId6"/>
  <headerFooter alignWithMargins="0"/>
  <cellWatches>
    <cellWatch r="C4"/>
  </cellWatche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2">
    <tabColor rgb="FF92D050"/>
  </sheetPr>
  <dimension ref="A1:I176"/>
  <sheetViews>
    <sheetView zoomScale="70" zoomScaleNormal="70" workbookViewId="0">
      <selection activeCell="B2" sqref="B2:I2"/>
    </sheetView>
  </sheetViews>
  <sheetFormatPr baseColWidth="10" defaultColWidth="17.42578125" defaultRowHeight="12.75"/>
  <cols>
    <col min="1" max="1" width="4.7109375" style="43" customWidth="1"/>
    <col min="2" max="8" width="16.7109375" style="43" customWidth="1"/>
    <col min="9" max="11" width="16.85546875" style="43" customWidth="1"/>
    <col min="12" max="16384" width="17.42578125" style="43"/>
  </cols>
  <sheetData>
    <row r="1" spans="1:9" ht="13.5" thickBot="1"/>
    <row r="2" spans="1:9" s="291" customFormat="1" ht="37.5" customHeight="1" thickBot="1">
      <c r="A2" s="176"/>
      <c r="B2" s="1473" t="s">
        <v>522</v>
      </c>
      <c r="C2" s="1474"/>
      <c r="D2" s="1474"/>
      <c r="E2" s="1474"/>
      <c r="F2" s="1474"/>
      <c r="G2" s="1474"/>
      <c r="H2" s="1474"/>
      <c r="I2" s="1475"/>
    </row>
    <row r="3" spans="1:9" s="291" customFormat="1">
      <c r="B3" s="903"/>
      <c r="C3" s="904"/>
      <c r="D3" s="904"/>
      <c r="E3" s="904"/>
      <c r="F3" s="904"/>
      <c r="G3" s="904"/>
      <c r="H3" s="904"/>
      <c r="I3" s="905"/>
    </row>
    <row r="4" spans="1:9" s="291" customFormat="1" ht="12.75" customHeight="1">
      <c r="A4" s="169"/>
      <c r="B4" s="906"/>
      <c r="C4" s="907"/>
      <c r="D4" s="907"/>
      <c r="E4" s="907"/>
      <c r="F4" s="907"/>
      <c r="G4" s="907"/>
      <c r="H4" s="907"/>
      <c r="I4" s="908"/>
    </row>
    <row r="5" spans="1:9" s="291" customFormat="1" ht="12.75" customHeight="1">
      <c r="A5" s="169"/>
      <c r="B5" s="906"/>
      <c r="C5" s="907"/>
      <c r="D5" s="907"/>
      <c r="E5" s="907"/>
      <c r="F5" s="907"/>
      <c r="G5" s="907"/>
      <c r="H5" s="907"/>
      <c r="I5" s="908"/>
    </row>
    <row r="6" spans="1:9" s="291" customFormat="1" ht="12.75" customHeight="1">
      <c r="A6" s="169"/>
      <c r="B6" s="906"/>
      <c r="C6" s="907"/>
      <c r="D6" s="907"/>
      <c r="E6" s="907"/>
      <c r="F6" s="907"/>
      <c r="G6" s="907"/>
      <c r="H6" s="907"/>
      <c r="I6" s="908"/>
    </row>
    <row r="7" spans="1:9" s="291" customFormat="1">
      <c r="B7" s="906"/>
      <c r="C7" s="907"/>
      <c r="D7" s="907"/>
      <c r="E7" s="907"/>
      <c r="F7" s="907"/>
      <c r="G7" s="907"/>
      <c r="H7" s="907"/>
      <c r="I7" s="908"/>
    </row>
    <row r="8" spans="1:9" s="170" customFormat="1" ht="14.25">
      <c r="B8" s="909"/>
      <c r="C8" s="171"/>
      <c r="D8" s="171"/>
      <c r="E8" s="171"/>
      <c r="F8" s="171"/>
      <c r="G8" s="171"/>
      <c r="H8" s="171"/>
      <c r="I8" s="910"/>
    </row>
    <row r="9" spans="1:9" s="170" customFormat="1" ht="14.25">
      <c r="B9" s="909"/>
      <c r="C9" s="171"/>
      <c r="D9" s="171"/>
      <c r="E9" s="171"/>
      <c r="F9" s="171"/>
      <c r="G9" s="171"/>
      <c r="H9" s="171"/>
      <c r="I9" s="910"/>
    </row>
    <row r="10" spans="1:9" s="170" customFormat="1" ht="14.25">
      <c r="B10" s="909"/>
      <c r="C10" s="171"/>
      <c r="D10" s="171"/>
      <c r="E10" s="171"/>
      <c r="F10" s="171"/>
      <c r="G10" s="171"/>
      <c r="H10" s="171"/>
      <c r="I10" s="910"/>
    </row>
    <row r="11" spans="1:9" s="170" customFormat="1" ht="14.25">
      <c r="A11" s="172"/>
      <c r="B11" s="909"/>
      <c r="C11" s="171"/>
      <c r="D11" s="171"/>
      <c r="E11" s="171"/>
      <c r="F11" s="171"/>
      <c r="G11" s="171"/>
      <c r="H11" s="171"/>
      <c r="I11" s="910"/>
    </row>
    <row r="12" spans="1:9" s="170" customFormat="1" ht="14.25">
      <c r="A12" s="172"/>
      <c r="B12" s="909"/>
      <c r="C12" s="171"/>
      <c r="D12" s="171"/>
      <c r="E12" s="171"/>
      <c r="F12" s="171"/>
      <c r="G12" s="171"/>
      <c r="H12" s="171"/>
      <c r="I12" s="910"/>
    </row>
    <row r="13" spans="1:9" s="170" customFormat="1" ht="14.25">
      <c r="A13" s="172"/>
      <c r="B13" s="909"/>
      <c r="C13" s="171"/>
      <c r="D13" s="171"/>
      <c r="E13" s="171"/>
      <c r="F13" s="171"/>
      <c r="G13" s="171"/>
      <c r="H13" s="171"/>
      <c r="I13" s="910"/>
    </row>
    <row r="14" spans="1:9" s="170" customFormat="1" ht="14.25">
      <c r="A14" s="172"/>
      <c r="B14" s="909"/>
      <c r="C14" s="171"/>
      <c r="D14" s="171"/>
      <c r="E14" s="171"/>
      <c r="F14" s="171"/>
      <c r="G14" s="171"/>
      <c r="H14" s="171"/>
      <c r="I14" s="910"/>
    </row>
    <row r="15" spans="1:9" s="170" customFormat="1" ht="14.25">
      <c r="A15" s="172"/>
      <c r="B15" s="909"/>
      <c r="C15" s="171"/>
      <c r="D15" s="171"/>
      <c r="E15" s="171"/>
      <c r="F15" s="171"/>
      <c r="G15" s="171"/>
      <c r="H15" s="171"/>
      <c r="I15" s="910"/>
    </row>
    <row r="16" spans="1:9" s="170" customFormat="1" ht="14.25">
      <c r="B16" s="909"/>
      <c r="C16" s="171"/>
      <c r="D16" s="171"/>
      <c r="E16" s="171"/>
      <c r="F16" s="171"/>
      <c r="G16" s="171"/>
      <c r="H16" s="171"/>
      <c r="I16" s="910"/>
    </row>
    <row r="17" spans="1:9" s="170" customFormat="1" ht="14.25">
      <c r="A17" s="172"/>
      <c r="B17" s="909"/>
      <c r="C17" s="171"/>
      <c r="D17" s="171"/>
      <c r="E17" s="171"/>
      <c r="F17" s="171"/>
      <c r="G17" s="171"/>
      <c r="H17" s="171"/>
      <c r="I17" s="910"/>
    </row>
    <row r="18" spans="1:9" s="170" customFormat="1" ht="14.25">
      <c r="A18" s="172"/>
      <c r="B18" s="909"/>
      <c r="C18" s="171"/>
      <c r="D18" s="171"/>
      <c r="E18" s="171"/>
      <c r="F18" s="171"/>
      <c r="G18" s="171"/>
      <c r="H18" s="171"/>
      <c r="I18" s="910"/>
    </row>
    <row r="19" spans="1:9" s="170" customFormat="1" ht="14.25">
      <c r="A19" s="172"/>
      <c r="B19" s="909"/>
      <c r="C19" s="171"/>
      <c r="D19" s="171"/>
      <c r="E19" s="171"/>
      <c r="F19" s="171"/>
      <c r="G19" s="171"/>
      <c r="H19" s="171"/>
      <c r="I19" s="910"/>
    </row>
    <row r="20" spans="1:9" s="170" customFormat="1" ht="14.25">
      <c r="A20" s="172"/>
      <c r="B20" s="909"/>
      <c r="C20" s="171"/>
      <c r="D20" s="171"/>
      <c r="E20" s="171"/>
      <c r="F20" s="171"/>
      <c r="G20" s="171"/>
      <c r="H20" s="171"/>
      <c r="I20" s="910"/>
    </row>
    <row r="21" spans="1:9" s="170" customFormat="1" ht="14.25">
      <c r="A21" s="172"/>
      <c r="B21" s="909"/>
      <c r="C21" s="171"/>
      <c r="D21" s="171"/>
      <c r="E21" s="171"/>
      <c r="F21" s="171"/>
      <c r="G21" s="171"/>
      <c r="H21" s="171"/>
      <c r="I21" s="910"/>
    </row>
    <row r="22" spans="1:9" s="170" customFormat="1" ht="14.25">
      <c r="A22" s="172"/>
      <c r="B22" s="909"/>
      <c r="C22" s="171"/>
      <c r="D22" s="171"/>
      <c r="E22" s="171"/>
      <c r="F22" s="171"/>
      <c r="G22" s="171"/>
      <c r="H22" s="171"/>
      <c r="I22" s="910"/>
    </row>
    <row r="23" spans="1:9" s="170" customFormat="1" ht="14.25">
      <c r="A23" s="172"/>
      <c r="B23" s="909"/>
      <c r="C23" s="171"/>
      <c r="D23" s="171"/>
      <c r="E23" s="171"/>
      <c r="F23" s="171"/>
      <c r="G23" s="171"/>
      <c r="H23" s="171"/>
      <c r="I23" s="910"/>
    </row>
    <row r="24" spans="1:9" s="170" customFormat="1" ht="14.25">
      <c r="A24" s="172"/>
      <c r="B24" s="909"/>
      <c r="C24" s="171"/>
      <c r="D24" s="171"/>
      <c r="E24" s="171"/>
      <c r="F24" s="171"/>
      <c r="G24" s="171"/>
      <c r="H24" s="171"/>
      <c r="I24" s="910"/>
    </row>
    <row r="25" spans="1:9" s="170" customFormat="1" ht="14.25">
      <c r="B25" s="909"/>
      <c r="C25" s="171"/>
      <c r="D25" s="171"/>
      <c r="E25" s="171"/>
      <c r="F25" s="171"/>
      <c r="G25" s="171"/>
      <c r="H25" s="171"/>
      <c r="I25" s="910"/>
    </row>
    <row r="26" spans="1:9" s="170" customFormat="1" ht="14.25">
      <c r="B26" s="909"/>
      <c r="C26" s="171"/>
      <c r="D26" s="171"/>
      <c r="E26" s="171"/>
      <c r="F26" s="171"/>
      <c r="G26" s="171"/>
      <c r="H26" s="171"/>
      <c r="I26" s="910"/>
    </row>
    <row r="27" spans="1:9" s="170" customFormat="1" ht="14.25">
      <c r="B27" s="909"/>
      <c r="C27" s="171"/>
      <c r="D27" s="171"/>
      <c r="E27" s="171"/>
      <c r="F27" s="171"/>
      <c r="G27" s="171"/>
      <c r="H27" s="171"/>
      <c r="I27" s="910"/>
    </row>
    <row r="28" spans="1:9" s="170" customFormat="1" ht="14.25">
      <c r="B28" s="909"/>
      <c r="C28" s="171"/>
      <c r="D28" s="171"/>
      <c r="E28" s="171"/>
      <c r="F28" s="171"/>
      <c r="G28" s="171"/>
      <c r="H28" s="171"/>
      <c r="I28" s="910"/>
    </row>
    <row r="29" spans="1:9" s="170" customFormat="1" ht="14.25">
      <c r="A29" s="172"/>
      <c r="B29" s="909"/>
      <c r="C29" s="171"/>
      <c r="D29" s="171"/>
      <c r="E29" s="171"/>
      <c r="F29" s="171"/>
      <c r="G29" s="171"/>
      <c r="H29" s="171"/>
      <c r="I29" s="910"/>
    </row>
    <row r="30" spans="1:9" s="170" customFormat="1" ht="14.25">
      <c r="A30" s="172"/>
      <c r="B30" s="909"/>
      <c r="C30" s="171"/>
      <c r="D30" s="171"/>
      <c r="E30" s="171"/>
      <c r="F30" s="171"/>
      <c r="G30" s="171"/>
      <c r="H30" s="171"/>
      <c r="I30" s="910"/>
    </row>
    <row r="31" spans="1:9" s="170" customFormat="1" ht="14.25">
      <c r="A31" s="172"/>
      <c r="B31" s="909"/>
      <c r="C31" s="171"/>
      <c r="D31" s="171"/>
      <c r="E31" s="171"/>
      <c r="F31" s="171"/>
      <c r="G31" s="171"/>
      <c r="H31" s="171"/>
      <c r="I31" s="910"/>
    </row>
    <row r="32" spans="1:9" s="170" customFormat="1" ht="14.25">
      <c r="A32" s="172"/>
      <c r="B32" s="909"/>
      <c r="C32" s="171"/>
      <c r="D32" s="171"/>
      <c r="E32" s="171"/>
      <c r="F32" s="171"/>
      <c r="G32" s="171"/>
      <c r="H32" s="171"/>
      <c r="I32" s="910"/>
    </row>
    <row r="33" spans="1:9" s="170" customFormat="1" ht="14.25">
      <c r="A33" s="172"/>
      <c r="B33" s="909"/>
      <c r="C33" s="171"/>
      <c r="D33" s="171"/>
      <c r="E33" s="171"/>
      <c r="F33" s="171"/>
      <c r="G33" s="171"/>
      <c r="H33" s="171"/>
      <c r="I33" s="910"/>
    </row>
    <row r="34" spans="1:9" s="170" customFormat="1" ht="14.25">
      <c r="A34" s="172"/>
      <c r="B34" s="909"/>
      <c r="C34" s="171"/>
      <c r="D34" s="171"/>
      <c r="E34" s="171"/>
      <c r="F34" s="171"/>
      <c r="G34" s="171"/>
      <c r="H34" s="171"/>
      <c r="I34" s="910"/>
    </row>
    <row r="35" spans="1:9" s="170" customFormat="1" ht="14.25">
      <c r="A35" s="172"/>
      <c r="B35" s="909"/>
      <c r="C35" s="171"/>
      <c r="D35" s="171"/>
      <c r="E35" s="171"/>
      <c r="F35" s="171"/>
      <c r="G35" s="171"/>
      <c r="H35" s="171"/>
      <c r="I35" s="910"/>
    </row>
    <row r="36" spans="1:9" s="170" customFormat="1" ht="14.25">
      <c r="A36" s="172"/>
      <c r="B36" s="909"/>
      <c r="C36" s="171"/>
      <c r="D36" s="171"/>
      <c r="E36" s="171"/>
      <c r="F36" s="171"/>
      <c r="G36" s="171"/>
      <c r="H36" s="171"/>
      <c r="I36" s="910"/>
    </row>
    <row r="37" spans="1:9" s="170" customFormat="1" ht="14.25">
      <c r="A37" s="173"/>
      <c r="B37" s="909"/>
      <c r="C37" s="171"/>
      <c r="D37" s="171"/>
      <c r="E37" s="171"/>
      <c r="F37" s="171"/>
      <c r="G37" s="171"/>
      <c r="H37" s="171"/>
      <c r="I37" s="910"/>
    </row>
    <row r="38" spans="1:9" s="170" customFormat="1" ht="14.25">
      <c r="A38" s="172"/>
      <c r="B38" s="909"/>
      <c r="C38" s="171"/>
      <c r="D38" s="171"/>
      <c r="E38" s="171"/>
      <c r="F38" s="171"/>
      <c r="G38" s="171"/>
      <c r="H38" s="171"/>
      <c r="I38" s="910"/>
    </row>
    <row r="39" spans="1:9" s="170" customFormat="1" ht="14.25">
      <c r="B39" s="909"/>
      <c r="C39" s="171"/>
      <c r="D39" s="171"/>
      <c r="E39" s="171"/>
      <c r="F39" s="171"/>
      <c r="G39" s="171"/>
      <c r="H39" s="171"/>
      <c r="I39" s="910"/>
    </row>
    <row r="40" spans="1:9" s="170" customFormat="1" ht="14.25">
      <c r="B40" s="909"/>
      <c r="C40" s="171"/>
      <c r="D40" s="171"/>
      <c r="E40" s="171"/>
      <c r="F40" s="171"/>
      <c r="G40" s="171"/>
      <c r="H40" s="171"/>
      <c r="I40" s="910"/>
    </row>
    <row r="41" spans="1:9" s="170" customFormat="1" ht="14.25">
      <c r="B41" s="909"/>
      <c r="C41" s="171"/>
      <c r="D41" s="171"/>
      <c r="E41" s="171"/>
      <c r="F41" s="171"/>
      <c r="G41" s="171"/>
      <c r="H41" s="171"/>
      <c r="I41" s="910"/>
    </row>
    <row r="42" spans="1:9" s="170" customFormat="1" ht="14.25">
      <c r="B42" s="909"/>
      <c r="C42" s="171"/>
      <c r="D42" s="171"/>
      <c r="E42" s="171"/>
      <c r="F42" s="171"/>
      <c r="G42" s="171"/>
      <c r="H42" s="171"/>
      <c r="I42" s="910"/>
    </row>
    <row r="43" spans="1:9" s="170" customFormat="1" ht="14.25">
      <c r="B43" s="909"/>
      <c r="C43" s="171"/>
      <c r="D43" s="171"/>
      <c r="E43" s="171"/>
      <c r="F43" s="171"/>
      <c r="G43" s="171"/>
      <c r="H43" s="171"/>
      <c r="I43" s="910"/>
    </row>
    <row r="44" spans="1:9" s="170" customFormat="1" ht="14.25">
      <c r="B44" s="909"/>
      <c r="C44" s="171"/>
      <c r="D44" s="171"/>
      <c r="E44" s="171"/>
      <c r="F44" s="171"/>
      <c r="G44" s="171"/>
      <c r="H44" s="171"/>
      <c r="I44" s="910"/>
    </row>
    <row r="45" spans="1:9" s="170" customFormat="1" ht="14.25">
      <c r="B45" s="909"/>
      <c r="C45" s="171"/>
      <c r="D45" s="171"/>
      <c r="E45" s="171"/>
      <c r="F45" s="171"/>
      <c r="G45" s="171"/>
      <c r="H45" s="171"/>
      <c r="I45" s="910"/>
    </row>
    <row r="46" spans="1:9" s="170" customFormat="1" ht="14.25">
      <c r="B46" s="909"/>
      <c r="C46" s="171"/>
      <c r="D46" s="171"/>
      <c r="E46" s="171"/>
      <c r="F46" s="171"/>
      <c r="G46" s="171"/>
      <c r="H46" s="171"/>
      <c r="I46" s="910"/>
    </row>
    <row r="47" spans="1:9" s="170" customFormat="1" ht="14.25">
      <c r="B47" s="909"/>
      <c r="C47" s="171"/>
      <c r="D47" s="171"/>
      <c r="E47" s="171"/>
      <c r="F47" s="171"/>
      <c r="G47" s="171"/>
      <c r="H47" s="171"/>
      <c r="I47" s="910"/>
    </row>
    <row r="48" spans="1:9" s="170" customFormat="1" ht="14.25">
      <c r="B48" s="909"/>
      <c r="C48" s="171"/>
      <c r="D48" s="171"/>
      <c r="E48" s="171"/>
      <c r="F48" s="171"/>
      <c r="G48" s="171"/>
      <c r="H48" s="171"/>
      <c r="I48" s="910"/>
    </row>
    <row r="49" spans="1:9" s="170" customFormat="1" ht="14.25">
      <c r="B49" s="909"/>
      <c r="C49" s="171"/>
      <c r="D49" s="171"/>
      <c r="E49" s="171"/>
      <c r="F49" s="171"/>
      <c r="G49" s="171"/>
      <c r="H49" s="171"/>
      <c r="I49" s="910"/>
    </row>
    <row r="50" spans="1:9" s="170" customFormat="1" ht="14.25">
      <c r="B50" s="909"/>
      <c r="C50" s="171"/>
      <c r="D50" s="171"/>
      <c r="E50" s="171"/>
      <c r="F50" s="171"/>
      <c r="G50" s="171"/>
      <c r="H50" s="171"/>
      <c r="I50" s="910"/>
    </row>
    <row r="51" spans="1:9" s="170" customFormat="1" ht="14.25">
      <c r="B51" s="909"/>
      <c r="C51" s="171"/>
      <c r="D51" s="171"/>
      <c r="E51" s="171"/>
      <c r="F51" s="171"/>
      <c r="G51" s="171"/>
      <c r="H51" s="171"/>
      <c r="I51" s="910"/>
    </row>
    <row r="52" spans="1:9" s="170" customFormat="1" ht="14.25">
      <c r="B52" s="909"/>
      <c r="C52" s="171"/>
      <c r="D52" s="171"/>
      <c r="E52" s="171"/>
      <c r="F52" s="171"/>
      <c r="G52" s="171"/>
      <c r="H52" s="171"/>
      <c r="I52" s="910"/>
    </row>
    <row r="53" spans="1:9" s="170" customFormat="1" ht="15" thickBot="1">
      <c r="B53" s="911"/>
      <c r="C53" s="912"/>
      <c r="D53" s="912"/>
      <c r="E53" s="912"/>
      <c r="F53" s="912"/>
      <c r="G53" s="912"/>
      <c r="H53" s="912"/>
      <c r="I53" s="913"/>
    </row>
    <row r="54" spans="1:9" s="170" customFormat="1" ht="14.25">
      <c r="B54" s="1476" t="s">
        <v>524</v>
      </c>
      <c r="C54" s="1477"/>
      <c r="D54" s="1477"/>
      <c r="E54" s="1477"/>
      <c r="F54" s="1477"/>
      <c r="G54" s="1477"/>
      <c r="H54" s="1477"/>
      <c r="I54" s="1477"/>
    </row>
    <row r="55" spans="1:9" s="170" customFormat="1" ht="14.25"/>
    <row r="56" spans="1:9">
      <c r="A56" s="254"/>
    </row>
    <row r="57" spans="1:9">
      <c r="A57" s="254"/>
    </row>
    <row r="58" spans="1:9">
      <c r="A58" s="254"/>
    </row>
    <row r="59" spans="1:9">
      <c r="A59" s="254"/>
    </row>
    <row r="60" spans="1:9">
      <c r="A60" s="254"/>
    </row>
    <row r="61" spans="1:9" s="170" customFormat="1" ht="5.0999999999999996" customHeight="1">
      <c r="A61" s="171"/>
    </row>
    <row r="62" spans="1:9" s="170" customFormat="1" ht="14.25">
      <c r="A62" s="171"/>
    </row>
    <row r="63" spans="1:9" s="170" customFormat="1" ht="14.25">
      <c r="A63" s="171"/>
    </row>
    <row r="64" spans="1:9" s="170" customFormat="1" ht="14.25">
      <c r="A64" s="171"/>
    </row>
    <row r="65" spans="1:1" s="170" customFormat="1" ht="14.25">
      <c r="A65" s="171"/>
    </row>
    <row r="66" spans="1:1" s="170" customFormat="1" ht="14.25"/>
    <row r="67" spans="1:1" s="170" customFormat="1" ht="14.25"/>
    <row r="68" spans="1:1" s="170" customFormat="1" ht="14.25"/>
    <row r="69" spans="1:1" s="170" customFormat="1" ht="14.25"/>
    <row r="70" spans="1:1" s="170" customFormat="1" ht="14.25"/>
    <row r="71" spans="1:1" s="170" customFormat="1" ht="14.25"/>
    <row r="72" spans="1:1" s="170" customFormat="1" ht="14.25"/>
    <row r="73" spans="1:1" s="170" customFormat="1" ht="14.25"/>
    <row r="74" spans="1:1" s="170" customFormat="1" ht="14.25"/>
    <row r="75" spans="1:1" s="170" customFormat="1" ht="14.25"/>
    <row r="76" spans="1:1" s="170" customFormat="1" ht="14.25"/>
    <row r="77" spans="1:1" s="170" customFormat="1" ht="14.25"/>
    <row r="78" spans="1:1" s="170" customFormat="1" ht="14.25"/>
    <row r="79" spans="1:1" s="170" customFormat="1" ht="14.25"/>
    <row r="80" spans="1:1" s="170" customFormat="1" ht="14.25"/>
    <row r="81" s="170" customFormat="1" ht="14.25"/>
    <row r="82" s="170" customFormat="1" ht="14.25"/>
    <row r="83" s="170" customFormat="1" ht="14.25"/>
    <row r="84" s="170" customFormat="1" ht="14.25"/>
    <row r="85" s="170" customFormat="1" ht="14.25"/>
    <row r="86" s="170" customFormat="1" ht="14.25"/>
    <row r="87" s="170" customFormat="1" ht="14.25"/>
    <row r="88" s="170" customFormat="1" ht="14.25"/>
    <row r="89" s="170" customFormat="1" ht="14.25"/>
    <row r="90" s="170" customFormat="1" ht="14.25"/>
    <row r="91" s="170" customFormat="1" ht="14.25"/>
    <row r="92" s="170" customFormat="1" ht="14.25"/>
    <row r="93" s="170" customFormat="1" ht="14.25"/>
    <row r="94" s="170" customFormat="1" ht="14.25"/>
    <row r="95" s="170" customFormat="1" ht="14.25"/>
    <row r="96" s="170" customFormat="1" ht="14.25"/>
    <row r="97" s="170" customFormat="1" ht="14.25"/>
    <row r="98" s="170" customFormat="1" ht="14.25"/>
    <row r="99" s="170" customFormat="1" ht="14.25"/>
    <row r="100" s="170" customFormat="1" ht="14.25"/>
    <row r="101" s="170" customFormat="1" ht="14.25"/>
    <row r="102" s="170" customFormat="1" ht="14.25"/>
    <row r="103" s="170" customFormat="1" ht="14.25"/>
    <row r="104" s="170" customFormat="1" ht="14.25"/>
    <row r="105" s="170" customFormat="1" ht="14.25"/>
    <row r="106" s="170" customFormat="1" ht="14.25"/>
    <row r="107" s="170" customFormat="1" ht="14.25"/>
    <row r="108" s="170" customFormat="1" ht="14.25"/>
    <row r="109" s="170" customFormat="1" ht="14.25"/>
    <row r="110" s="170" customFormat="1" ht="14.25"/>
    <row r="111" s="170" customFormat="1" ht="14.25"/>
    <row r="112" s="174" customFormat="1" ht="14.25"/>
    <row r="113" s="174" customFormat="1" ht="14.25"/>
    <row r="114" s="174" customFormat="1" ht="14.25"/>
    <row r="115" s="174" customFormat="1" ht="14.25"/>
    <row r="116" s="174" customFormat="1" ht="14.25"/>
    <row r="117" s="174" customFormat="1" ht="14.25"/>
    <row r="118" s="174" customFormat="1" ht="14.25"/>
    <row r="119" s="174" customFormat="1" ht="14.25"/>
    <row r="120" s="174" customFormat="1" ht="14.25"/>
    <row r="121" s="174" customFormat="1" ht="14.25"/>
    <row r="122" s="174" customFormat="1" ht="14.25"/>
    <row r="123" s="174" customFormat="1" ht="14.25"/>
    <row r="124" s="174" customFormat="1" ht="14.25"/>
    <row r="125" s="174" customFormat="1" ht="14.25"/>
    <row r="126" s="174" customFormat="1" ht="14.25"/>
    <row r="127" s="174" customFormat="1" ht="14.25"/>
    <row r="128" s="174" customFormat="1" ht="14.25"/>
    <row r="129" s="174" customFormat="1" ht="14.25"/>
    <row r="130" s="174" customFormat="1" ht="14.25"/>
    <row r="131" s="174" customFormat="1" ht="14.25"/>
    <row r="132" s="174" customFormat="1" ht="14.25"/>
    <row r="133" s="174" customFormat="1" ht="14.25"/>
    <row r="134" s="174" customFormat="1" ht="14.25"/>
    <row r="135" s="175" customFormat="1" ht="14.25"/>
    <row r="136" s="175" customFormat="1" ht="14.25"/>
    <row r="137" s="175" customFormat="1" ht="14.25"/>
    <row r="138" s="175" customFormat="1" ht="14.25"/>
    <row r="139" s="175" customFormat="1" ht="14.25"/>
    <row r="140" s="175" customFormat="1" ht="14.25"/>
    <row r="141" s="175" customFormat="1" ht="14.25"/>
    <row r="142" s="175" customFormat="1" ht="14.25"/>
    <row r="143" s="175" customFormat="1" ht="14.25"/>
    <row r="144" s="175" customFormat="1" ht="14.25"/>
    <row r="145" s="175" customFormat="1" ht="14.25"/>
    <row r="146" s="175" customFormat="1" ht="14.25"/>
    <row r="147" s="175" customFormat="1" ht="14.25"/>
    <row r="148" s="175" customFormat="1" ht="14.25"/>
    <row r="149" s="175" customFormat="1" ht="14.25"/>
    <row r="150" s="175" customFormat="1" ht="14.25"/>
    <row r="151" s="175" customFormat="1" ht="14.25"/>
    <row r="152" s="175" customFormat="1" ht="14.25"/>
    <row r="153" s="175" customFormat="1" ht="14.25"/>
    <row r="154" s="175" customFormat="1" ht="14.25"/>
    <row r="155" s="175" customFormat="1" ht="14.25"/>
    <row r="156" s="175" customFormat="1" ht="14.25"/>
    <row r="157" s="175" customFormat="1" ht="14.25"/>
    <row r="158" s="175" customFormat="1" ht="14.25"/>
    <row r="159" s="175" customFormat="1" ht="14.25"/>
    <row r="160" s="175" customFormat="1" ht="14.25"/>
    <row r="161" s="175" customFormat="1" ht="14.25"/>
    <row r="162" s="175" customFormat="1" ht="14.25"/>
    <row r="163" s="175" customFormat="1" ht="14.25"/>
    <row r="164" s="175" customFormat="1" ht="14.25"/>
    <row r="165" s="175" customFormat="1" ht="14.25"/>
    <row r="166" s="175" customFormat="1" ht="14.25"/>
    <row r="167" s="175" customFormat="1" ht="14.25"/>
    <row r="168" s="175" customFormat="1" ht="14.25"/>
    <row r="169" s="175" customFormat="1" ht="14.25"/>
    <row r="170" s="175" customFormat="1" ht="14.25"/>
    <row r="171" s="175" customFormat="1" ht="14.25"/>
    <row r="172" s="175" customFormat="1" ht="14.25"/>
    <row r="173" s="175" customFormat="1" ht="14.25"/>
    <row r="174" s="175" customFormat="1" ht="14.25"/>
    <row r="175" s="175" customFormat="1" ht="14.25"/>
    <row r="176" s="175" customFormat="1" ht="14.25"/>
  </sheetData>
  <sheetProtection password="CF4C" sheet="1" objects="1" scenarios="1"/>
  <mergeCells count="2">
    <mergeCell ref="B2:I2"/>
    <mergeCell ref="B54:I54"/>
  </mergeCells>
  <printOptions horizontalCentered="1"/>
  <pageMargins left="0.19685039370078741" right="0.19685039370078741" top="0.59055118110236227" bottom="0.59055118110236227" header="0.39370078740157483" footer="0.39370078740157483"/>
  <pageSetup paperSize="124" scale="80" orientation="landscape" r:id="rId1"/>
  <headerFooter alignWithMargins="0"/>
  <colBreaks count="1" manualBreakCount="1">
    <brk id="1" max="1048575" man="1"/>
  </colBreaks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3">
    <tabColor rgb="FF92D050"/>
  </sheetPr>
  <dimension ref="A1:H147"/>
  <sheetViews>
    <sheetView zoomScale="70" zoomScaleNormal="70" workbookViewId="0"/>
  </sheetViews>
  <sheetFormatPr baseColWidth="10" defaultColWidth="17.42578125" defaultRowHeight="12.75"/>
  <cols>
    <col min="1" max="1" width="4.7109375" style="43" customWidth="1"/>
    <col min="2" max="7" width="16.7109375" style="43" customWidth="1"/>
    <col min="8" max="8" width="4.7109375" style="43" customWidth="1"/>
    <col min="9" max="16384" width="17.42578125" style="43"/>
  </cols>
  <sheetData>
    <row r="1" spans="1:8" ht="13.5" thickBot="1"/>
    <row r="2" spans="1:8" s="291" customFormat="1" ht="19.5" thickBot="1">
      <c r="A2" s="176"/>
      <c r="B2" s="1473" t="s">
        <v>466</v>
      </c>
      <c r="C2" s="1474"/>
      <c r="D2" s="1474"/>
      <c r="E2" s="1474"/>
      <c r="F2" s="1474"/>
      <c r="G2" s="1474"/>
      <c r="H2" s="1474"/>
    </row>
    <row r="3" spans="1:8" s="291" customFormat="1" ht="5.0999999999999996" customHeight="1">
      <c r="B3" s="903"/>
      <c r="C3" s="904"/>
      <c r="D3" s="904"/>
      <c r="E3" s="904"/>
      <c r="F3" s="904"/>
      <c r="G3" s="904"/>
      <c r="H3" s="905"/>
    </row>
    <row r="4" spans="1:8" s="291" customFormat="1" ht="15" customHeight="1">
      <c r="A4" s="169"/>
      <c r="B4" s="906"/>
      <c r="C4" s="907"/>
      <c r="D4" s="907"/>
      <c r="E4" s="907"/>
      <c r="F4" s="907"/>
      <c r="G4" s="907"/>
      <c r="H4" s="908"/>
    </row>
    <row r="5" spans="1:8" s="291" customFormat="1" ht="15" customHeight="1">
      <c r="A5" s="169"/>
      <c r="B5" s="906"/>
      <c r="C5" s="907"/>
      <c r="D5" s="907"/>
      <c r="E5" s="907"/>
      <c r="F5" s="907"/>
      <c r="G5" s="907"/>
      <c r="H5" s="908"/>
    </row>
    <row r="6" spans="1:8" s="291" customFormat="1" ht="5.0999999999999996" customHeight="1">
      <c r="B6" s="906"/>
      <c r="C6" s="907"/>
      <c r="D6" s="907"/>
      <c r="E6" s="907"/>
      <c r="F6" s="907"/>
      <c r="G6" s="907"/>
      <c r="H6" s="908"/>
    </row>
    <row r="7" spans="1:8" s="170" customFormat="1" ht="14.25">
      <c r="A7" s="172"/>
      <c r="B7" s="909"/>
      <c r="C7" s="171"/>
      <c r="D7" s="171"/>
      <c r="E7" s="171"/>
      <c r="F7" s="171"/>
      <c r="G7" s="171"/>
      <c r="H7" s="910"/>
    </row>
    <row r="8" spans="1:8" s="170" customFormat="1" ht="14.25">
      <c r="B8" s="909"/>
      <c r="C8" s="171"/>
      <c r="D8" s="171"/>
      <c r="E8" s="171"/>
      <c r="F8" s="171"/>
      <c r="G8" s="171"/>
      <c r="H8" s="910"/>
    </row>
    <row r="9" spans="1:8" s="170" customFormat="1" ht="14.25">
      <c r="A9" s="172"/>
      <c r="B9" s="909"/>
      <c r="C9" s="171"/>
      <c r="D9" s="171"/>
      <c r="E9" s="171"/>
      <c r="F9" s="171"/>
      <c r="G9" s="171"/>
      <c r="H9" s="910"/>
    </row>
    <row r="10" spans="1:8" s="170" customFormat="1" ht="15.75" customHeight="1">
      <c r="B10" s="909"/>
      <c r="C10" s="171"/>
      <c r="D10" s="171"/>
      <c r="E10" s="171"/>
      <c r="F10" s="171"/>
      <c r="G10" s="171"/>
      <c r="H10" s="910"/>
    </row>
    <row r="11" spans="1:8" s="170" customFormat="1" ht="14.25" customHeight="1">
      <c r="A11" s="172"/>
      <c r="B11" s="909"/>
      <c r="C11" s="171"/>
      <c r="D11" s="171"/>
      <c r="E11" s="171"/>
      <c r="F11" s="171"/>
      <c r="G11" s="171"/>
      <c r="H11" s="910"/>
    </row>
    <row r="12" spans="1:8" s="170" customFormat="1" ht="15.75" customHeight="1">
      <c r="A12" s="172"/>
      <c r="B12" s="909"/>
      <c r="C12" s="171"/>
      <c r="D12" s="171"/>
      <c r="E12" s="171"/>
      <c r="F12" s="171"/>
      <c r="G12" s="171"/>
      <c r="H12" s="910"/>
    </row>
    <row r="13" spans="1:8" s="170" customFormat="1" ht="14.25" customHeight="1">
      <c r="B13" s="909"/>
      <c r="C13" s="171"/>
      <c r="D13" s="171"/>
      <c r="E13" s="171"/>
      <c r="F13" s="171"/>
      <c r="G13" s="171"/>
      <c r="H13" s="910"/>
    </row>
    <row r="14" spans="1:8" s="170" customFormat="1" ht="14.25" customHeight="1">
      <c r="A14" s="173"/>
      <c r="B14" s="909"/>
      <c r="C14" s="171"/>
      <c r="D14" s="171"/>
      <c r="E14" s="171"/>
      <c r="F14" s="171"/>
      <c r="G14" s="171"/>
      <c r="H14" s="910"/>
    </row>
    <row r="15" spans="1:8" s="170" customFormat="1" ht="15.75" customHeight="1">
      <c r="B15" s="909"/>
      <c r="C15" s="171"/>
      <c r="D15" s="171"/>
      <c r="E15" s="171"/>
      <c r="F15" s="171"/>
      <c r="G15" s="171"/>
      <c r="H15" s="910"/>
    </row>
    <row r="16" spans="1:8" s="170" customFormat="1" ht="15.75" customHeight="1">
      <c r="A16" s="172"/>
      <c r="B16" s="909"/>
      <c r="C16" s="171"/>
      <c r="D16" s="171"/>
      <c r="E16" s="171"/>
      <c r="F16" s="171"/>
      <c r="G16" s="171"/>
      <c r="H16" s="910"/>
    </row>
    <row r="17" spans="1:8" s="170" customFormat="1" ht="14.25">
      <c r="A17" s="172"/>
      <c r="B17" s="909"/>
      <c r="C17" s="171"/>
      <c r="D17" s="171"/>
      <c r="E17" s="171"/>
      <c r="F17" s="171"/>
      <c r="G17" s="171"/>
      <c r="H17" s="910"/>
    </row>
    <row r="18" spans="1:8" s="170" customFormat="1" ht="14.25">
      <c r="A18" s="172"/>
      <c r="B18" s="909"/>
      <c r="C18" s="171"/>
      <c r="D18" s="171"/>
      <c r="E18" s="171"/>
      <c r="F18" s="171"/>
      <c r="G18" s="171"/>
      <c r="H18" s="910"/>
    </row>
    <row r="19" spans="1:8" s="170" customFormat="1" ht="14.25">
      <c r="A19" s="172"/>
      <c r="B19" s="909"/>
      <c r="C19" s="171"/>
      <c r="D19" s="171"/>
      <c r="E19" s="171"/>
      <c r="F19" s="171"/>
      <c r="G19" s="171"/>
      <c r="H19" s="910"/>
    </row>
    <row r="20" spans="1:8" s="170" customFormat="1" ht="14.25">
      <c r="A20" s="172"/>
      <c r="B20" s="909"/>
      <c r="C20" s="171"/>
      <c r="D20" s="171"/>
      <c r="E20" s="171"/>
      <c r="F20" s="171"/>
      <c r="G20" s="171"/>
      <c r="H20" s="910"/>
    </row>
    <row r="21" spans="1:8" s="170" customFormat="1" ht="15.75" customHeight="1">
      <c r="B21" s="909"/>
      <c r="C21" s="171"/>
      <c r="D21" s="171"/>
      <c r="E21" s="171"/>
      <c r="F21" s="171"/>
      <c r="G21" s="171"/>
      <c r="H21" s="910"/>
    </row>
    <row r="22" spans="1:8" s="170" customFormat="1" ht="14.25">
      <c r="A22" s="172"/>
      <c r="B22" s="909"/>
      <c r="C22" s="171"/>
      <c r="D22" s="171"/>
      <c r="E22" s="171"/>
      <c r="F22" s="171"/>
      <c r="G22" s="171"/>
      <c r="H22" s="910"/>
    </row>
    <row r="23" spans="1:8" s="170" customFormat="1" ht="14.25">
      <c r="A23" s="172"/>
      <c r="B23" s="909"/>
      <c r="C23" s="171"/>
      <c r="D23" s="171"/>
      <c r="E23" s="171"/>
      <c r="F23" s="171"/>
      <c r="G23" s="171"/>
      <c r="H23" s="910"/>
    </row>
    <row r="24" spans="1:8" s="170" customFormat="1" ht="14.25">
      <c r="A24" s="172"/>
      <c r="B24" s="909"/>
      <c r="C24" s="171"/>
      <c r="D24" s="171"/>
      <c r="E24" s="171"/>
      <c r="F24" s="171"/>
      <c r="G24" s="171"/>
      <c r="H24" s="910"/>
    </row>
    <row r="25" spans="1:8" s="170" customFormat="1" ht="14.25">
      <c r="A25" s="172"/>
      <c r="B25" s="909"/>
      <c r="C25" s="171"/>
      <c r="D25" s="171"/>
      <c r="E25" s="171"/>
      <c r="F25" s="171"/>
      <c r="G25" s="171"/>
      <c r="H25" s="910"/>
    </row>
    <row r="26" spans="1:8" s="170" customFormat="1" ht="14.25" customHeight="1">
      <c r="A26" s="172"/>
      <c r="B26" s="909"/>
      <c r="C26" s="171"/>
      <c r="D26" s="171"/>
      <c r="E26" s="171"/>
      <c r="F26" s="171"/>
      <c r="G26" s="171"/>
      <c r="H26" s="910"/>
    </row>
    <row r="27" spans="1:8" s="170" customFormat="1" ht="14.25" customHeight="1">
      <c r="A27" s="172"/>
      <c r="B27" s="909"/>
      <c r="C27" s="171"/>
      <c r="D27" s="171"/>
      <c r="E27" s="171"/>
      <c r="F27" s="171"/>
      <c r="G27" s="171"/>
      <c r="H27" s="910"/>
    </row>
    <row r="28" spans="1:8" s="170" customFormat="1" ht="14.25">
      <c r="A28" s="172"/>
      <c r="B28" s="909"/>
      <c r="C28" s="171"/>
      <c r="D28" s="171"/>
      <c r="E28" s="171"/>
      <c r="F28" s="171"/>
      <c r="G28" s="171"/>
      <c r="H28" s="910"/>
    </row>
    <row r="29" spans="1:8" s="170" customFormat="1" ht="14.25">
      <c r="A29" s="172"/>
      <c r="B29" s="909"/>
      <c r="C29" s="171"/>
      <c r="D29" s="171"/>
      <c r="E29" s="171"/>
      <c r="F29" s="171"/>
      <c r="G29" s="171"/>
      <c r="H29" s="910"/>
    </row>
    <row r="30" spans="1:8" s="170" customFormat="1" ht="14.25">
      <c r="A30" s="172"/>
      <c r="B30" s="909"/>
      <c r="C30" s="171"/>
      <c r="D30" s="171"/>
      <c r="E30" s="171"/>
      <c r="F30" s="171"/>
      <c r="G30" s="171"/>
      <c r="H30" s="910"/>
    </row>
    <row r="31" spans="1:8" s="170" customFormat="1" ht="14.25">
      <c r="A31" s="172"/>
      <c r="B31" s="909"/>
      <c r="C31" s="171"/>
      <c r="D31" s="171"/>
      <c r="E31" s="171"/>
      <c r="F31" s="171"/>
      <c r="G31" s="171"/>
      <c r="H31" s="910"/>
    </row>
    <row r="32" spans="1:8" s="170" customFormat="1" ht="14.25" customHeight="1">
      <c r="A32" s="172"/>
      <c r="B32" s="909"/>
      <c r="C32" s="171"/>
      <c r="D32" s="171"/>
      <c r="E32" s="171"/>
      <c r="F32" s="171"/>
      <c r="G32" s="171"/>
      <c r="H32" s="910"/>
    </row>
    <row r="33" spans="1:8" s="170" customFormat="1" ht="14.25">
      <c r="A33" s="172"/>
      <c r="B33" s="909"/>
      <c r="C33" s="171"/>
      <c r="D33" s="171"/>
      <c r="E33" s="171"/>
      <c r="F33" s="171"/>
      <c r="G33" s="171"/>
      <c r="H33" s="910"/>
    </row>
    <row r="34" spans="1:8" s="170" customFormat="1" ht="14.25" customHeight="1">
      <c r="A34" s="172"/>
      <c r="B34" s="909"/>
      <c r="C34" s="171"/>
      <c r="D34" s="171"/>
      <c r="E34" s="171"/>
      <c r="F34" s="171"/>
      <c r="G34" s="171"/>
      <c r="H34" s="910"/>
    </row>
    <row r="35" spans="1:8" s="170" customFormat="1" ht="14.25">
      <c r="A35" s="172"/>
      <c r="B35" s="909"/>
      <c r="C35" s="171"/>
      <c r="D35" s="171"/>
      <c r="E35" s="171"/>
      <c r="F35" s="171"/>
      <c r="G35" s="171"/>
      <c r="H35" s="910"/>
    </row>
    <row r="36" spans="1:8" s="170" customFormat="1" ht="14.25">
      <c r="A36" s="172"/>
      <c r="B36" s="909"/>
      <c r="C36" s="171"/>
      <c r="D36" s="171"/>
      <c r="E36" s="171"/>
      <c r="F36" s="171"/>
      <c r="G36" s="171"/>
      <c r="H36" s="910"/>
    </row>
    <row r="37" spans="1:8" s="170" customFormat="1" ht="14.25">
      <c r="A37" s="172"/>
      <c r="B37" s="909"/>
      <c r="C37" s="171"/>
      <c r="D37" s="171"/>
      <c r="E37" s="171"/>
      <c r="F37" s="171"/>
      <c r="G37" s="171"/>
      <c r="H37" s="910"/>
    </row>
    <row r="38" spans="1:8" s="170" customFormat="1" ht="17.25" customHeight="1">
      <c r="B38" s="909"/>
      <c r="C38" s="171"/>
      <c r="D38" s="171"/>
      <c r="E38" s="171"/>
      <c r="F38" s="171"/>
      <c r="G38" s="171"/>
      <c r="H38" s="910"/>
    </row>
    <row r="39" spans="1:8" s="170" customFormat="1" ht="14.25">
      <c r="B39" s="909"/>
      <c r="C39" s="171"/>
      <c r="D39" s="171"/>
      <c r="E39" s="171"/>
      <c r="F39" s="171"/>
      <c r="G39" s="171"/>
      <c r="H39" s="910"/>
    </row>
    <row r="40" spans="1:8" s="170" customFormat="1" ht="14.25">
      <c r="B40" s="909"/>
      <c r="C40" s="171"/>
      <c r="D40" s="171"/>
      <c r="E40" s="171"/>
      <c r="F40" s="171"/>
      <c r="G40" s="171"/>
      <c r="H40" s="910"/>
    </row>
    <row r="41" spans="1:8" s="170" customFormat="1" ht="14.25">
      <c r="B41" s="909"/>
      <c r="C41" s="171"/>
      <c r="D41" s="171"/>
      <c r="E41" s="171"/>
      <c r="F41" s="171"/>
      <c r="G41" s="171"/>
      <c r="H41" s="910"/>
    </row>
    <row r="42" spans="1:8" s="170" customFormat="1" ht="14.25">
      <c r="B42" s="909"/>
      <c r="C42" s="171"/>
      <c r="D42" s="171"/>
      <c r="E42" s="171"/>
      <c r="F42" s="171"/>
      <c r="G42" s="171"/>
      <c r="H42" s="910"/>
    </row>
    <row r="43" spans="1:8" s="170" customFormat="1" ht="14.25">
      <c r="B43" s="909"/>
      <c r="C43" s="171"/>
      <c r="D43" s="171"/>
      <c r="E43" s="171"/>
      <c r="F43" s="171"/>
      <c r="G43" s="171"/>
      <c r="H43" s="910"/>
    </row>
    <row r="44" spans="1:8" s="170" customFormat="1" ht="14.25">
      <c r="B44" s="909"/>
      <c r="C44" s="171"/>
      <c r="D44" s="171"/>
      <c r="E44" s="171"/>
      <c r="F44" s="171"/>
      <c r="G44" s="171"/>
      <c r="H44" s="910"/>
    </row>
    <row r="45" spans="1:8" s="170" customFormat="1" ht="14.25">
      <c r="B45" s="909"/>
      <c r="C45" s="171"/>
      <c r="D45" s="171"/>
      <c r="E45" s="171"/>
      <c r="F45" s="171"/>
      <c r="G45" s="171"/>
      <c r="H45" s="910"/>
    </row>
    <row r="46" spans="1:8" s="170" customFormat="1" ht="14.25">
      <c r="B46" s="909"/>
      <c r="C46" s="171"/>
      <c r="D46" s="171"/>
      <c r="E46" s="171"/>
      <c r="F46" s="171"/>
      <c r="G46" s="171"/>
      <c r="H46" s="910"/>
    </row>
    <row r="47" spans="1:8" s="170" customFormat="1" ht="14.25">
      <c r="B47" s="909"/>
      <c r="C47" s="171"/>
      <c r="D47" s="171"/>
      <c r="E47" s="171"/>
      <c r="F47" s="171"/>
      <c r="G47" s="171"/>
      <c r="H47" s="910"/>
    </row>
    <row r="48" spans="1:8" s="170" customFormat="1" ht="14.25">
      <c r="B48" s="909"/>
      <c r="C48" s="171"/>
      <c r="D48" s="171"/>
      <c r="E48" s="171"/>
      <c r="F48" s="171"/>
      <c r="G48" s="171"/>
      <c r="H48" s="910"/>
    </row>
    <row r="49" spans="2:8" s="170" customFormat="1" ht="14.25">
      <c r="B49" s="909"/>
      <c r="C49" s="171"/>
      <c r="D49" s="171"/>
      <c r="E49" s="171"/>
      <c r="F49" s="171"/>
      <c r="G49" s="171"/>
      <c r="H49" s="910"/>
    </row>
    <row r="50" spans="2:8" s="170" customFormat="1" ht="14.25">
      <c r="B50" s="909"/>
      <c r="C50" s="171"/>
      <c r="D50" s="171"/>
      <c r="E50" s="171"/>
      <c r="F50" s="171"/>
      <c r="G50" s="171"/>
      <c r="H50" s="910"/>
    </row>
    <row r="51" spans="2:8" s="170" customFormat="1" ht="15" thickBot="1">
      <c r="B51" s="911"/>
      <c r="C51" s="912"/>
      <c r="D51" s="912"/>
      <c r="E51" s="912"/>
      <c r="F51" s="912"/>
      <c r="G51" s="912"/>
      <c r="H51" s="913"/>
    </row>
    <row r="52" spans="2:8" s="170" customFormat="1" ht="14.25">
      <c r="B52" s="1478" t="s">
        <v>523</v>
      </c>
      <c r="C52" s="1479"/>
      <c r="D52" s="1479"/>
      <c r="E52" s="1479"/>
      <c r="F52" s="1479"/>
      <c r="G52" s="1479"/>
    </row>
    <row r="53" spans="2:8" s="170" customFormat="1" ht="14.25"/>
    <row r="54" spans="2:8" s="170" customFormat="1" ht="14.25"/>
    <row r="55" spans="2:8" s="170" customFormat="1" ht="14.25"/>
    <row r="56" spans="2:8" s="170" customFormat="1" ht="14.25"/>
    <row r="57" spans="2:8" s="170" customFormat="1" ht="14.25"/>
    <row r="58" spans="2:8" s="170" customFormat="1" ht="14.25"/>
    <row r="59" spans="2:8" s="170" customFormat="1" ht="14.25"/>
    <row r="60" spans="2:8" s="170" customFormat="1" ht="14.25"/>
    <row r="61" spans="2:8" s="170" customFormat="1" ht="14.25"/>
    <row r="62" spans="2:8" s="170" customFormat="1" ht="14.25"/>
    <row r="63" spans="2:8" s="170" customFormat="1" ht="14.25"/>
    <row r="64" spans="2:8" s="170" customFormat="1" ht="14.25"/>
    <row r="65" s="170" customFormat="1" ht="14.25"/>
    <row r="66" s="170" customFormat="1" ht="14.25"/>
    <row r="67" s="170" customFormat="1" ht="14.25"/>
    <row r="68" s="170" customFormat="1" ht="14.25"/>
    <row r="69" s="170" customFormat="1" ht="14.25"/>
    <row r="70" s="170" customFormat="1" ht="14.25"/>
    <row r="71" s="170" customFormat="1" ht="14.25"/>
    <row r="72" s="170" customFormat="1" ht="14.25"/>
    <row r="73" s="170" customFormat="1" ht="14.25"/>
    <row r="74" s="170" customFormat="1" ht="14.25"/>
    <row r="75" s="170" customFormat="1" ht="14.25"/>
    <row r="76" s="170" customFormat="1" ht="14.25"/>
    <row r="77" s="170" customFormat="1" ht="14.25"/>
    <row r="78" s="170" customFormat="1" ht="14.25"/>
    <row r="79" s="170" customFormat="1" ht="14.25"/>
    <row r="80" s="170" customFormat="1" ht="14.25"/>
    <row r="81" s="170" customFormat="1" ht="14.25"/>
    <row r="82" s="170" customFormat="1" ht="14.25"/>
    <row r="83" s="174" customFormat="1" ht="14.25"/>
    <row r="84" s="174" customFormat="1" ht="14.25"/>
    <row r="85" s="174" customFormat="1" ht="14.25"/>
    <row r="86" s="174" customFormat="1" ht="14.25"/>
    <row r="87" s="174" customFormat="1" ht="14.25"/>
    <row r="88" s="174" customFormat="1" ht="14.25"/>
    <row r="89" s="174" customFormat="1" ht="14.25"/>
    <row r="90" s="174" customFormat="1" ht="14.25"/>
    <row r="91" s="174" customFormat="1" ht="14.25"/>
    <row r="92" s="174" customFormat="1" ht="14.25"/>
    <row r="93" s="174" customFormat="1" ht="14.25"/>
    <row r="94" s="174" customFormat="1" ht="14.25"/>
    <row r="95" s="174" customFormat="1" ht="14.25"/>
    <row r="96" s="174" customFormat="1" ht="14.25"/>
    <row r="97" s="174" customFormat="1" ht="14.25"/>
    <row r="98" s="174" customFormat="1" ht="14.25"/>
    <row r="99" s="174" customFormat="1" ht="14.25"/>
    <row r="100" s="174" customFormat="1" ht="14.25"/>
    <row r="101" s="174" customFormat="1" ht="14.25"/>
    <row r="102" s="174" customFormat="1" ht="14.25"/>
    <row r="103" s="174" customFormat="1" ht="14.25"/>
    <row r="104" s="174" customFormat="1" ht="14.25"/>
    <row r="105" s="174" customFormat="1" ht="14.25"/>
    <row r="106" s="175" customFormat="1" ht="14.25"/>
    <row r="107" s="175" customFormat="1" ht="14.25"/>
    <row r="108" s="175" customFormat="1" ht="14.25"/>
    <row r="109" s="175" customFormat="1" ht="14.25"/>
    <row r="110" s="175" customFormat="1" ht="14.25"/>
    <row r="111" s="175" customFormat="1" ht="14.25"/>
    <row r="112" s="175" customFormat="1" ht="14.25"/>
    <row r="113" s="175" customFormat="1" ht="14.25"/>
    <row r="114" s="175" customFormat="1" ht="14.25"/>
    <row r="115" s="175" customFormat="1" ht="14.25"/>
    <row r="116" s="175" customFormat="1" ht="14.25"/>
    <row r="117" s="175" customFormat="1" ht="14.25"/>
    <row r="118" s="175" customFormat="1" ht="14.25"/>
    <row r="119" s="175" customFormat="1" ht="14.25"/>
    <row r="120" s="175" customFormat="1" ht="14.25"/>
    <row r="121" s="175" customFormat="1" ht="14.25"/>
    <row r="122" s="175" customFormat="1" ht="14.25"/>
    <row r="123" s="175" customFormat="1" ht="14.25"/>
    <row r="124" s="175" customFormat="1" ht="14.25"/>
    <row r="125" s="175" customFormat="1" ht="14.25"/>
    <row r="126" s="175" customFormat="1" ht="14.25"/>
    <row r="127" s="175" customFormat="1" ht="14.25"/>
    <row r="128" s="175" customFormat="1" ht="14.25"/>
    <row r="129" s="175" customFormat="1" ht="14.25"/>
    <row r="130" s="175" customFormat="1" ht="14.25"/>
    <row r="131" s="175" customFormat="1" ht="14.25"/>
    <row r="132" s="175" customFormat="1" ht="14.25"/>
    <row r="133" s="175" customFormat="1" ht="14.25"/>
    <row r="134" s="175" customFormat="1" ht="14.25"/>
    <row r="135" s="175" customFormat="1" ht="14.25"/>
    <row r="136" s="175" customFormat="1" ht="14.25"/>
    <row r="137" s="175" customFormat="1" ht="14.25"/>
    <row r="138" s="175" customFormat="1" ht="14.25"/>
    <row r="139" s="175" customFormat="1" ht="14.25"/>
    <row r="140" s="175" customFormat="1" ht="14.25"/>
    <row r="141" s="175" customFormat="1" ht="14.25"/>
    <row r="142" s="175" customFormat="1" ht="14.25"/>
    <row r="143" s="175" customFormat="1" ht="14.25"/>
    <row r="144" s="175" customFormat="1" ht="14.25"/>
    <row r="145" s="175" customFormat="1" ht="14.25"/>
    <row r="146" s="175" customFormat="1" ht="14.25"/>
    <row r="147" s="175" customFormat="1" ht="14.25"/>
  </sheetData>
  <sheetProtection password="CF4C" sheet="1" objects="1" scenarios="1"/>
  <mergeCells count="2">
    <mergeCell ref="B52:G52"/>
    <mergeCell ref="B2:H2"/>
  </mergeCells>
  <printOptions horizontalCentered="1"/>
  <pageMargins left="0.35433070866141736" right="0.35433070866141736" top="0.98425196850393704" bottom="0.59055118110236227" header="0" footer="0"/>
  <pageSetup scale="80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 enableFormatConditionsCalculation="0">
    <tabColor rgb="FFFFC000"/>
    <pageSetUpPr fitToPage="1"/>
  </sheetPr>
  <dimension ref="A1:I50"/>
  <sheetViews>
    <sheetView workbookViewId="0"/>
  </sheetViews>
  <sheetFormatPr baseColWidth="10" defaultRowHeight="12.75"/>
  <cols>
    <col min="1" max="1" width="2.7109375" style="4" customWidth="1"/>
    <col min="2" max="2" width="21.42578125" style="4" customWidth="1"/>
    <col min="3" max="7" width="15.7109375" style="4" customWidth="1"/>
    <col min="8" max="8" width="16.7109375" style="4" customWidth="1"/>
    <col min="9" max="9" width="2.7109375" style="4" customWidth="1"/>
    <col min="10" max="16384" width="11.42578125" style="4"/>
  </cols>
  <sheetData>
    <row r="1" spans="1:9" s="6" customFormat="1" ht="12" customHeight="1">
      <c r="A1" s="300"/>
      <c r="B1" s="298"/>
      <c r="C1" s="299"/>
      <c r="D1" s="299"/>
      <c r="E1" s="299"/>
      <c r="F1" s="299"/>
      <c r="G1" s="299"/>
      <c r="H1" s="299"/>
      <c r="I1" s="300"/>
    </row>
    <row r="2" spans="1:9" ht="42" customHeight="1">
      <c r="A2" s="302"/>
      <c r="B2" s="1104" t="s">
        <v>429</v>
      </c>
      <c r="C2" s="1104"/>
      <c r="D2" s="1104"/>
      <c r="E2" s="1104"/>
      <c r="F2" s="1104"/>
      <c r="G2" s="1104"/>
      <c r="H2" s="1104"/>
      <c r="I2" s="302"/>
    </row>
    <row r="3" spans="1:9" s="50" customFormat="1" ht="18.75" customHeight="1">
      <c r="A3" s="303"/>
      <c r="B3" s="1105" t="s">
        <v>72</v>
      </c>
      <c r="C3" s="1109" t="s">
        <v>90</v>
      </c>
      <c r="D3" s="1109"/>
      <c r="E3" s="1109"/>
      <c r="F3" s="1109"/>
      <c r="G3" s="1109"/>
      <c r="H3" s="1105" t="s">
        <v>106</v>
      </c>
      <c r="I3" s="303"/>
    </row>
    <row r="4" spans="1:9" s="50" customFormat="1" ht="33.75" customHeight="1">
      <c r="A4" s="303"/>
      <c r="B4" s="1105"/>
      <c r="C4" s="773" t="s">
        <v>88</v>
      </c>
      <c r="D4" s="773" t="s">
        <v>89</v>
      </c>
      <c r="E4" s="773" t="s">
        <v>91</v>
      </c>
      <c r="F4" s="773" t="s">
        <v>92</v>
      </c>
      <c r="G4" s="773" t="s">
        <v>317</v>
      </c>
      <c r="H4" s="1107"/>
      <c r="I4" s="303"/>
    </row>
    <row r="5" spans="1:9" s="50" customFormat="1" ht="15.95" customHeight="1">
      <c r="A5" s="303"/>
      <c r="B5" s="769" t="s">
        <v>2</v>
      </c>
      <c r="C5" s="770">
        <v>219.80820042139612</v>
      </c>
      <c r="D5" s="770">
        <v>106.76329151151545</v>
      </c>
      <c r="E5" s="770">
        <v>154.26319013441795</v>
      </c>
      <c r="F5" s="770">
        <v>171.7899643204139</v>
      </c>
      <c r="G5" s="776">
        <v>8.3534881599999995</v>
      </c>
      <c r="H5" s="775">
        <v>660.97813454774337</v>
      </c>
      <c r="I5" s="303"/>
    </row>
    <row r="6" spans="1:9" s="50" customFormat="1" ht="15.95" customHeight="1">
      <c r="A6" s="303"/>
      <c r="B6" s="771" t="s">
        <v>3</v>
      </c>
      <c r="C6" s="772">
        <v>148.04160521758652</v>
      </c>
      <c r="D6" s="772">
        <v>171.7277359126486</v>
      </c>
      <c r="E6" s="772">
        <v>128.60586107884208</v>
      </c>
      <c r="F6" s="772">
        <v>107.32025224258017</v>
      </c>
      <c r="G6" s="777">
        <v>0.85713700000000004</v>
      </c>
      <c r="H6" s="775">
        <v>556.55259145165735</v>
      </c>
      <c r="I6" s="303"/>
    </row>
    <row r="7" spans="1:9" s="50" customFormat="1" ht="15.95" customHeight="1">
      <c r="A7" s="303"/>
      <c r="B7" s="769" t="s">
        <v>4</v>
      </c>
      <c r="C7" s="770">
        <v>132.62329952944964</v>
      </c>
      <c r="D7" s="770">
        <v>73.638238183002585</v>
      </c>
      <c r="E7" s="770">
        <v>66.013008493665353</v>
      </c>
      <c r="F7" s="770">
        <v>16.453298756788023</v>
      </c>
      <c r="G7" s="776">
        <v>5.9898636958900005</v>
      </c>
      <c r="H7" s="775">
        <v>294.71770865879557</v>
      </c>
      <c r="I7" s="303"/>
    </row>
    <row r="8" spans="1:9" s="50" customFormat="1" ht="15.95" customHeight="1">
      <c r="A8" s="303"/>
      <c r="B8" s="771" t="s">
        <v>5</v>
      </c>
      <c r="C8" s="772">
        <v>358.79289935778593</v>
      </c>
      <c r="D8" s="772">
        <v>33.43595632600033</v>
      </c>
      <c r="E8" s="772">
        <v>0</v>
      </c>
      <c r="F8" s="772">
        <v>7.3880299999999997</v>
      </c>
      <c r="G8" s="777">
        <v>139.64772603650002</v>
      </c>
      <c r="H8" s="775">
        <v>539.26461172028633</v>
      </c>
      <c r="I8" s="303"/>
    </row>
    <row r="9" spans="1:9" s="50" customFormat="1" ht="15.95" customHeight="1">
      <c r="A9" s="303"/>
      <c r="B9" s="769" t="s">
        <v>7</v>
      </c>
      <c r="C9" s="770">
        <v>384.42377334564861</v>
      </c>
      <c r="D9" s="770">
        <v>145.69900279287674</v>
      </c>
      <c r="E9" s="770">
        <v>36.374232305438817</v>
      </c>
      <c r="F9" s="770">
        <v>3.8464898109674435</v>
      </c>
      <c r="G9" s="776">
        <v>25.65409511</v>
      </c>
      <c r="H9" s="775">
        <v>595.9975933649315</v>
      </c>
      <c r="I9" s="303"/>
    </row>
    <row r="10" spans="1:9" s="50" customFormat="1" ht="15.95" customHeight="1">
      <c r="A10" s="303"/>
      <c r="B10" s="771" t="s">
        <v>8</v>
      </c>
      <c r="C10" s="772">
        <v>419.55573175982283</v>
      </c>
      <c r="D10" s="772">
        <v>317.68147168830632</v>
      </c>
      <c r="E10" s="772">
        <v>179.28115759574422</v>
      </c>
      <c r="F10" s="772">
        <v>76.442158032596893</v>
      </c>
      <c r="G10" s="777">
        <v>15.598431418299999</v>
      </c>
      <c r="H10" s="775">
        <v>1008.5589504947702</v>
      </c>
      <c r="I10" s="303"/>
    </row>
    <row r="11" spans="1:9" s="50" customFormat="1" ht="15.95" customHeight="1">
      <c r="A11" s="303"/>
      <c r="B11" s="769" t="s">
        <v>67</v>
      </c>
      <c r="C11" s="770">
        <v>154.36317891145163</v>
      </c>
      <c r="D11" s="770">
        <v>148.7600076390317</v>
      </c>
      <c r="E11" s="770">
        <v>20.740911787090234</v>
      </c>
      <c r="F11" s="770">
        <v>79.413199921055636</v>
      </c>
      <c r="G11" s="776">
        <v>50.603559124429999</v>
      </c>
      <c r="H11" s="775">
        <v>453.88085738305915</v>
      </c>
      <c r="I11" s="303"/>
    </row>
    <row r="12" spans="1:9" s="50" customFormat="1" ht="15.95" customHeight="1">
      <c r="A12" s="303"/>
      <c r="B12" s="771" t="s">
        <v>6</v>
      </c>
      <c r="C12" s="772">
        <v>61.090211233220018</v>
      </c>
      <c r="D12" s="772">
        <v>48.664255755308027</v>
      </c>
      <c r="E12" s="772">
        <v>96.778007550461083</v>
      </c>
      <c r="F12" s="772">
        <v>72.064600169538934</v>
      </c>
      <c r="G12" s="777">
        <v>25.627028690000003</v>
      </c>
      <c r="H12" s="775">
        <v>304.22410339852809</v>
      </c>
      <c r="I12" s="303"/>
    </row>
    <row r="13" spans="1:9" s="50" customFormat="1" ht="15.95" customHeight="1">
      <c r="A13" s="303"/>
      <c r="B13" s="769" t="s">
        <v>9</v>
      </c>
      <c r="C13" s="770">
        <v>400.54691680260572</v>
      </c>
      <c r="D13" s="770">
        <v>1009.0746481236482</v>
      </c>
      <c r="E13" s="770">
        <v>273.36283913640659</v>
      </c>
      <c r="F13" s="770">
        <v>1294.2061268635932</v>
      </c>
      <c r="G13" s="776">
        <v>0</v>
      </c>
      <c r="H13" s="775">
        <v>2977.1905309262538</v>
      </c>
      <c r="I13" s="303"/>
    </row>
    <row r="14" spans="1:9" s="50" customFormat="1" ht="15.95" customHeight="1">
      <c r="A14" s="303"/>
      <c r="B14" s="771" t="s">
        <v>10</v>
      </c>
      <c r="C14" s="772">
        <v>431.16922754136732</v>
      </c>
      <c r="D14" s="772">
        <v>204.28276085248163</v>
      </c>
      <c r="E14" s="772">
        <v>64.58230524241489</v>
      </c>
      <c r="F14" s="772">
        <v>90.333728195829735</v>
      </c>
      <c r="G14" s="777">
        <v>35.067499044619993</v>
      </c>
      <c r="H14" s="775">
        <v>825.43552087671367</v>
      </c>
      <c r="I14" s="303"/>
    </row>
    <row r="15" spans="1:9" s="50" customFormat="1" ht="15.95" customHeight="1">
      <c r="A15" s="303"/>
      <c r="B15" s="769" t="s">
        <v>11</v>
      </c>
      <c r="C15" s="770">
        <v>256.38584090036943</v>
      </c>
      <c r="D15" s="770">
        <v>175.32546680983506</v>
      </c>
      <c r="E15" s="770">
        <v>309.57996415921366</v>
      </c>
      <c r="F15" s="770">
        <v>95.962601116934238</v>
      </c>
      <c r="G15" s="776">
        <v>46.215963180345</v>
      </c>
      <c r="H15" s="775">
        <v>883.46983616669741</v>
      </c>
      <c r="I15" s="303"/>
    </row>
    <row r="16" spans="1:9" s="50" customFormat="1" ht="15.95" customHeight="1">
      <c r="A16" s="303"/>
      <c r="B16" s="771" t="s">
        <v>12</v>
      </c>
      <c r="C16" s="772">
        <v>1064.9875896649137</v>
      </c>
      <c r="D16" s="772">
        <v>328.64131994386616</v>
      </c>
      <c r="E16" s="772">
        <v>186.33927507513349</v>
      </c>
      <c r="F16" s="772">
        <v>229.73958260805688</v>
      </c>
      <c r="G16" s="777">
        <v>62.516672349999993</v>
      </c>
      <c r="H16" s="775">
        <v>1872.2244396419701</v>
      </c>
      <c r="I16" s="303"/>
    </row>
    <row r="17" spans="1:9" s="50" customFormat="1" ht="15.95" customHeight="1">
      <c r="A17" s="303"/>
      <c r="B17" s="769" t="s">
        <v>13</v>
      </c>
      <c r="C17" s="770">
        <v>167.686139019894</v>
      </c>
      <c r="D17" s="770">
        <v>185.16302979497078</v>
      </c>
      <c r="E17" s="770">
        <v>79.241755567462604</v>
      </c>
      <c r="F17" s="770">
        <v>82.70040999466714</v>
      </c>
      <c r="G17" s="776">
        <v>18.653046460000002</v>
      </c>
      <c r="H17" s="775">
        <v>533.44438083699458</v>
      </c>
      <c r="I17" s="303"/>
    </row>
    <row r="18" spans="1:9" s="50" customFormat="1" ht="15.95" customHeight="1">
      <c r="A18" s="303"/>
      <c r="B18" s="771" t="s">
        <v>14</v>
      </c>
      <c r="C18" s="772">
        <v>1118.1695490719071</v>
      </c>
      <c r="D18" s="772">
        <v>265.71890060362773</v>
      </c>
      <c r="E18" s="772">
        <v>1143.1408044910793</v>
      </c>
      <c r="F18" s="772">
        <v>169.66192587573661</v>
      </c>
      <c r="G18" s="777">
        <v>0.58575200609086187</v>
      </c>
      <c r="H18" s="775">
        <v>2697.2769320484413</v>
      </c>
      <c r="I18" s="303"/>
    </row>
    <row r="19" spans="1:9" s="50" customFormat="1" ht="15.95" customHeight="1">
      <c r="A19" s="303"/>
      <c r="B19" s="769" t="s">
        <v>15</v>
      </c>
      <c r="C19" s="770">
        <v>729.7591570527361</v>
      </c>
      <c r="D19" s="770">
        <v>630.47931159721259</v>
      </c>
      <c r="E19" s="770">
        <v>116.86261171031883</v>
      </c>
      <c r="F19" s="770">
        <v>150.86221399626575</v>
      </c>
      <c r="G19" s="776">
        <v>218.7219171940107</v>
      </c>
      <c r="H19" s="775">
        <v>1846.685211550544</v>
      </c>
      <c r="I19" s="303"/>
    </row>
    <row r="20" spans="1:9" s="50" customFormat="1" ht="15.95" customHeight="1">
      <c r="A20" s="303"/>
      <c r="B20" s="771" t="s">
        <v>68</v>
      </c>
      <c r="C20" s="772">
        <v>121.23438772165386</v>
      </c>
      <c r="D20" s="772">
        <v>152.20762016047195</v>
      </c>
      <c r="E20" s="772">
        <v>88.531857817672972</v>
      </c>
      <c r="F20" s="772">
        <v>50.497938661867636</v>
      </c>
      <c r="G20" s="777">
        <v>5.3654863773289527</v>
      </c>
      <c r="H20" s="775">
        <v>417.83729073899542</v>
      </c>
      <c r="I20" s="303"/>
    </row>
    <row r="21" spans="1:9" s="50" customFormat="1" ht="15.95" customHeight="1">
      <c r="A21" s="303"/>
      <c r="B21" s="769" t="s">
        <v>16</v>
      </c>
      <c r="C21" s="770">
        <v>219.01318646729106</v>
      </c>
      <c r="D21" s="770">
        <v>188.07377180820751</v>
      </c>
      <c r="E21" s="770">
        <v>67.336670097229657</v>
      </c>
      <c r="F21" s="770">
        <v>16.93842976197033</v>
      </c>
      <c r="G21" s="776">
        <v>8.7682813699999986</v>
      </c>
      <c r="H21" s="775">
        <v>500.13033950469855</v>
      </c>
      <c r="I21" s="303"/>
    </row>
    <row r="22" spans="1:9" s="50" customFormat="1" ht="15.95" customHeight="1">
      <c r="A22" s="303"/>
      <c r="B22" s="771" t="s">
        <v>17</v>
      </c>
      <c r="C22" s="772">
        <v>167.47977814401429</v>
      </c>
      <c r="D22" s="772">
        <v>147.90592034243858</v>
      </c>
      <c r="E22" s="772">
        <v>107.73942735077823</v>
      </c>
      <c r="F22" s="772">
        <v>10.934695270783848</v>
      </c>
      <c r="G22" s="777">
        <v>17.542904140496724</v>
      </c>
      <c r="H22" s="775">
        <v>451.6027252485116</v>
      </c>
      <c r="I22" s="303"/>
    </row>
    <row r="23" spans="1:9" s="50" customFormat="1" ht="15.95" customHeight="1">
      <c r="A23" s="303"/>
      <c r="B23" s="769" t="s">
        <v>18</v>
      </c>
      <c r="C23" s="770">
        <v>383.42055635500571</v>
      </c>
      <c r="D23" s="770">
        <v>296.32038677773039</v>
      </c>
      <c r="E23" s="770">
        <v>56.648169431395075</v>
      </c>
      <c r="F23" s="770">
        <v>460.37547801727044</v>
      </c>
      <c r="G23" s="776">
        <v>41.566954389999999</v>
      </c>
      <c r="H23" s="775">
        <v>1238.3315449714016</v>
      </c>
      <c r="I23" s="303"/>
    </row>
    <row r="24" spans="1:9" s="50" customFormat="1" ht="15.95" customHeight="1">
      <c r="A24" s="303"/>
      <c r="B24" s="771" t="s">
        <v>19</v>
      </c>
      <c r="C24" s="772">
        <v>209.49035413467448</v>
      </c>
      <c r="D24" s="772">
        <v>117.61590654319423</v>
      </c>
      <c r="E24" s="772">
        <v>33.647636333077649</v>
      </c>
      <c r="F24" s="772">
        <v>3.8012294971723426</v>
      </c>
      <c r="G24" s="777">
        <v>20.757761588832345</v>
      </c>
      <c r="H24" s="775">
        <v>385.31288809695104</v>
      </c>
      <c r="I24" s="303"/>
    </row>
    <row r="25" spans="1:9" s="50" customFormat="1" ht="15.95" customHeight="1">
      <c r="A25" s="303"/>
      <c r="B25" s="769" t="s">
        <v>29</v>
      </c>
      <c r="C25" s="770">
        <v>218.76939736298132</v>
      </c>
      <c r="D25" s="770">
        <v>183.65579283960201</v>
      </c>
      <c r="E25" s="770">
        <v>168.44851073679536</v>
      </c>
      <c r="F25" s="770">
        <v>83.949628144389521</v>
      </c>
      <c r="G25" s="776">
        <v>178.91420097083673</v>
      </c>
      <c r="H25" s="775">
        <v>833.73753005460503</v>
      </c>
      <c r="I25" s="303"/>
    </row>
    <row r="26" spans="1:9" s="50" customFormat="1" ht="15.95" customHeight="1">
      <c r="A26" s="303"/>
      <c r="B26" s="771" t="s">
        <v>69</v>
      </c>
      <c r="C26" s="772">
        <v>261.84716095318777</v>
      </c>
      <c r="D26" s="772">
        <v>289.18164327550136</v>
      </c>
      <c r="E26" s="772">
        <v>65.941041057163218</v>
      </c>
      <c r="F26" s="772">
        <v>68.69942665396151</v>
      </c>
      <c r="G26" s="777">
        <v>18.388635679507271</v>
      </c>
      <c r="H26" s="775">
        <v>704.0579076193211</v>
      </c>
      <c r="I26" s="303"/>
    </row>
    <row r="27" spans="1:9" s="50" customFormat="1" ht="15.95" customHeight="1">
      <c r="A27" s="303"/>
      <c r="B27" s="769" t="s">
        <v>20</v>
      </c>
      <c r="C27" s="770">
        <v>226.0484436956578</v>
      </c>
      <c r="D27" s="770">
        <v>219.89614361453224</v>
      </c>
      <c r="E27" s="770">
        <v>114.32394706190682</v>
      </c>
      <c r="F27" s="770">
        <v>23.454562363374592</v>
      </c>
      <c r="G27" s="776">
        <v>37.434129075161025</v>
      </c>
      <c r="H27" s="775">
        <v>621.15722581063255</v>
      </c>
      <c r="I27" s="303"/>
    </row>
    <row r="28" spans="1:9" s="50" customFormat="1" ht="15.95" customHeight="1">
      <c r="A28" s="303"/>
      <c r="B28" s="771" t="s">
        <v>21</v>
      </c>
      <c r="C28" s="772">
        <v>406.88905755375504</v>
      </c>
      <c r="D28" s="772">
        <v>101.7009265907526</v>
      </c>
      <c r="E28" s="772">
        <v>1018.8445279508476</v>
      </c>
      <c r="F28" s="772">
        <v>44.298153880022753</v>
      </c>
      <c r="G28" s="777">
        <v>10.093447600000001</v>
      </c>
      <c r="H28" s="775">
        <v>1581.826113575378</v>
      </c>
      <c r="I28" s="303"/>
    </row>
    <row r="29" spans="1:9" s="50" customFormat="1" ht="15.95" customHeight="1">
      <c r="A29" s="303"/>
      <c r="B29" s="769" t="s">
        <v>22</v>
      </c>
      <c r="C29" s="770">
        <v>197.58031018061541</v>
      </c>
      <c r="D29" s="770">
        <v>272.3013741278898</v>
      </c>
      <c r="E29" s="770">
        <v>277.74502779975973</v>
      </c>
      <c r="F29" s="770">
        <v>77.836854913001986</v>
      </c>
      <c r="G29" s="776">
        <v>6.13799808</v>
      </c>
      <c r="H29" s="775">
        <v>831.60156510126683</v>
      </c>
      <c r="I29" s="303"/>
    </row>
    <row r="30" spans="1:9" s="50" customFormat="1" ht="15.95" customHeight="1">
      <c r="A30" s="303"/>
      <c r="B30" s="771" t="s">
        <v>30</v>
      </c>
      <c r="C30" s="772">
        <v>203.56784025901848</v>
      </c>
      <c r="D30" s="772">
        <v>130.96217453193125</v>
      </c>
      <c r="E30" s="772">
        <v>37.635952354074881</v>
      </c>
      <c r="F30" s="772">
        <v>74.188226655582653</v>
      </c>
      <c r="G30" s="777">
        <v>28.634337596856671</v>
      </c>
      <c r="H30" s="775">
        <v>474.98853139746393</v>
      </c>
      <c r="I30" s="303"/>
    </row>
    <row r="31" spans="1:9" s="50" customFormat="1" ht="15.95" customHeight="1">
      <c r="A31" s="303"/>
      <c r="B31" s="769" t="s">
        <v>23</v>
      </c>
      <c r="C31" s="770">
        <v>173.99466435077261</v>
      </c>
      <c r="D31" s="770">
        <v>431.21799341152968</v>
      </c>
      <c r="E31" s="770">
        <v>5.1414886299999996</v>
      </c>
      <c r="F31" s="770">
        <v>4.76363</v>
      </c>
      <c r="G31" s="776">
        <v>7.5619824601199994</v>
      </c>
      <c r="H31" s="775">
        <v>622.67975885242242</v>
      </c>
      <c r="I31" s="303"/>
    </row>
    <row r="32" spans="1:9" s="50" customFormat="1" ht="15.95" customHeight="1">
      <c r="A32" s="303"/>
      <c r="B32" s="771" t="s">
        <v>24</v>
      </c>
      <c r="C32" s="772">
        <v>336.99799533095791</v>
      </c>
      <c r="D32" s="772">
        <v>420.20837636657336</v>
      </c>
      <c r="E32" s="772">
        <v>231.0598542967227</v>
      </c>
      <c r="F32" s="772">
        <v>41.194911142795043</v>
      </c>
      <c r="G32" s="777">
        <v>49.862888509999998</v>
      </c>
      <c r="H32" s="775">
        <v>1079.324025647049</v>
      </c>
      <c r="I32" s="303"/>
    </row>
    <row r="33" spans="1:9" s="50" customFormat="1" ht="15.95" customHeight="1">
      <c r="A33" s="303"/>
      <c r="B33" s="769" t="s">
        <v>25</v>
      </c>
      <c r="C33" s="770">
        <v>46.41760033277005</v>
      </c>
      <c r="D33" s="770">
        <v>22.986365267823025</v>
      </c>
      <c r="E33" s="770">
        <v>4.6971747725874193</v>
      </c>
      <c r="F33" s="770">
        <v>39.861153808152807</v>
      </c>
      <c r="G33" s="776">
        <v>4.2576280282805303</v>
      </c>
      <c r="H33" s="775">
        <v>118.21992220961383</v>
      </c>
      <c r="I33" s="303"/>
    </row>
    <row r="34" spans="1:9" s="50" customFormat="1" ht="15.95" customHeight="1">
      <c r="A34" s="303"/>
      <c r="B34" s="771" t="s">
        <v>26</v>
      </c>
      <c r="C34" s="772">
        <v>553.8302355618132</v>
      </c>
      <c r="D34" s="772">
        <v>469.79088713811575</v>
      </c>
      <c r="E34" s="772">
        <v>233.56271666042952</v>
      </c>
      <c r="F34" s="772">
        <v>34.848843582083212</v>
      </c>
      <c r="G34" s="777">
        <v>98.508566755691319</v>
      </c>
      <c r="H34" s="775">
        <v>1390.541249698133</v>
      </c>
      <c r="I34" s="303"/>
    </row>
    <row r="35" spans="1:9" s="50" customFormat="1" ht="15.95" customHeight="1">
      <c r="A35" s="303"/>
      <c r="B35" s="769" t="s">
        <v>27</v>
      </c>
      <c r="C35" s="770">
        <v>114.54474238733658</v>
      </c>
      <c r="D35" s="770">
        <v>55.979402044517641</v>
      </c>
      <c r="E35" s="770">
        <v>175.98996529000001</v>
      </c>
      <c r="F35" s="770">
        <v>63.612143767318848</v>
      </c>
      <c r="G35" s="776">
        <v>25.924869600000001</v>
      </c>
      <c r="H35" s="775">
        <v>436.05112308917307</v>
      </c>
      <c r="I35" s="303"/>
    </row>
    <row r="36" spans="1:9" s="50" customFormat="1" ht="15.95" customHeight="1">
      <c r="A36" s="303"/>
      <c r="B36" s="771" t="s">
        <v>28</v>
      </c>
      <c r="C36" s="772">
        <v>141.58418662478891</v>
      </c>
      <c r="D36" s="772">
        <v>50.959076338043822</v>
      </c>
      <c r="E36" s="772">
        <v>271.50539603548879</v>
      </c>
      <c r="F36" s="772">
        <v>30.446196855740158</v>
      </c>
      <c r="G36" s="777">
        <v>14.49175568214687</v>
      </c>
      <c r="H36" s="775">
        <v>508.9866115362085</v>
      </c>
      <c r="I36" s="303"/>
    </row>
    <row r="37" spans="1:9" s="50" customFormat="1" ht="15.95" customHeight="1">
      <c r="A37" s="303"/>
      <c r="B37" s="769" t="s">
        <v>316</v>
      </c>
      <c r="C37" s="770">
        <v>0</v>
      </c>
      <c r="D37" s="770">
        <v>0</v>
      </c>
      <c r="E37" s="770">
        <v>10099.223697955105</v>
      </c>
      <c r="F37" s="770">
        <v>0</v>
      </c>
      <c r="G37" s="776">
        <v>0</v>
      </c>
      <c r="H37" s="775">
        <v>10099.223697955105</v>
      </c>
      <c r="I37" s="303"/>
    </row>
    <row r="38" spans="1:9" s="50" customFormat="1" ht="15.95" customHeight="1">
      <c r="A38" s="303"/>
      <c r="B38" s="771" t="s">
        <v>41</v>
      </c>
      <c r="C38" s="772">
        <v>850.79550781862554</v>
      </c>
      <c r="D38" s="772">
        <v>5.2311109460757601</v>
      </c>
      <c r="E38" s="772">
        <v>0</v>
      </c>
      <c r="F38" s="772">
        <v>0</v>
      </c>
      <c r="G38" s="777">
        <v>1300.6756</v>
      </c>
      <c r="H38" s="775">
        <v>2156.7022187647012</v>
      </c>
      <c r="I38" s="303"/>
    </row>
    <row r="39" spans="1:9" s="50" customFormat="1" ht="15.95" customHeight="1">
      <c r="A39" s="303"/>
      <c r="B39" s="773" t="s">
        <v>106</v>
      </c>
      <c r="C39" s="774">
        <v>10880.908725065074</v>
      </c>
      <c r="D39" s="774">
        <v>7401.2502696592628</v>
      </c>
      <c r="E39" s="774">
        <v>15913.188985958725</v>
      </c>
      <c r="F39" s="774">
        <v>3777.8860848805107</v>
      </c>
      <c r="G39" s="778">
        <v>2528.9796073754451</v>
      </c>
      <c r="H39" s="775">
        <v>40502.213672939026</v>
      </c>
      <c r="I39" s="310"/>
    </row>
    <row r="40" spans="1:9" s="50" customFormat="1" ht="36" customHeight="1">
      <c r="A40" s="303"/>
      <c r="B40" s="1108" t="s">
        <v>412</v>
      </c>
      <c r="C40" s="1108"/>
      <c r="D40" s="1108"/>
      <c r="E40" s="1108"/>
      <c r="F40" s="1108"/>
      <c r="G40" s="1108"/>
      <c r="H40" s="1108"/>
      <c r="I40" s="303"/>
    </row>
    <row r="41" spans="1:9">
      <c r="A41" s="302"/>
      <c r="B41" s="302"/>
      <c r="C41" s="302"/>
      <c r="D41" s="302"/>
      <c r="E41" s="302"/>
      <c r="F41" s="302"/>
      <c r="G41" s="302"/>
      <c r="H41" s="302"/>
      <c r="I41" s="302"/>
    </row>
    <row r="43" spans="1:9">
      <c r="B43" s="25"/>
      <c r="C43" s="25"/>
      <c r="D43" s="25"/>
      <c r="E43" s="25"/>
      <c r="F43" s="25"/>
      <c r="G43" s="25"/>
      <c r="H43" s="25"/>
    </row>
    <row r="44" spans="1:9" s="50" customFormat="1">
      <c r="B44" s="25"/>
      <c r="C44" s="25"/>
      <c r="D44" s="25"/>
      <c r="E44" s="25"/>
      <c r="F44" s="25"/>
      <c r="G44" s="25"/>
      <c r="H44" s="25"/>
    </row>
    <row r="45" spans="1:9">
      <c r="B45" s="25"/>
      <c r="C45" s="25"/>
      <c r="D45" s="25"/>
      <c r="E45" s="25"/>
      <c r="F45" s="25"/>
      <c r="G45" s="25"/>
      <c r="H45" s="25"/>
    </row>
    <row r="46" spans="1:9" s="50" customFormat="1" ht="12" customHeight="1">
      <c r="B46" s="25"/>
      <c r="C46" s="25"/>
      <c r="D46" s="25"/>
      <c r="E46" s="25"/>
      <c r="F46" s="25"/>
      <c r="G46" s="25"/>
      <c r="H46" s="25"/>
    </row>
    <row r="48" spans="1:9">
      <c r="C48" s="60"/>
      <c r="D48" s="60"/>
      <c r="E48" s="60"/>
      <c r="F48" s="60"/>
      <c r="G48" s="60"/>
    </row>
    <row r="49" spans="3:8">
      <c r="C49" s="206"/>
      <c r="D49" s="206"/>
      <c r="E49" s="206"/>
      <c r="F49" s="206"/>
      <c r="G49" s="206"/>
      <c r="H49" s="200"/>
    </row>
    <row r="50" spans="3:8">
      <c r="H50" s="215"/>
    </row>
  </sheetData>
  <sheetProtection password="CF4C" sheet="1" objects="1" scenarios="1"/>
  <customSheetViews>
    <customSheetView guid="{E9B43C8C-734F-433D-AD37-344F9303B5CC}" showPageBreaks="1" showGridLines="0" zeroValues="0" showRuler="0" topLeftCell="A33">
      <pane ySplit="16.625" topLeftCell="A37" activePane="bottomLeft"/>
      <selection pane="bottomLeft" activeCell="B48" sqref="B48:H48"/>
      <pageMargins left="0.19685039370078741" right="0.19685039370078741" top="0.59055118110236227" bottom="0.59055118110236227" header="0" footer="0.39370078740157483"/>
      <printOptions horizontalCentered="1"/>
      <pageSetup scale="95" orientation="portrait" r:id="rId1"/>
      <headerFooter alignWithMargins="0"/>
    </customSheetView>
    <customSheetView guid="{9BF398E0-33D8-4E64-94A2-9B7C822C8383}" showPageBreaks="1" showGridLines="0" showRuler="0">
      <pageMargins left="0.19685039370078741" right="0.19685039370078741" top="0.98425196850393704" bottom="0.98425196850393704" header="0" footer="0"/>
      <printOptions horizontalCentered="1"/>
      <pageSetup orientation="portrait" r:id="rId2"/>
      <headerFooter alignWithMargins="0"/>
    </customSheetView>
    <customSheetView guid="{6DCFE324-2DF9-4BB0-88BD-A4AD316C7A9E}" showPageBreaks="1" showGridLines="0" hiddenColumns="1" showRuler="0">
      <pageMargins left="0.19685039370078741" right="0.19685039370078741" top="0.98425196850393704" bottom="0.98425196850393704" header="0" footer="0"/>
      <printOptions horizontalCentered="1"/>
      <pageSetup orientation="portrait" r:id="rId3"/>
      <headerFooter alignWithMargins="0"/>
    </customSheetView>
    <customSheetView guid="{48A744A8-8180-4A3B-8108-49EF41816969}" showGridLines="0" zeroValues="0" showRuler="0" topLeftCell="A40">
      <pane ySplit="14" topLeftCell="A38"/>
      <selection activeCell="B45" sqref="B45:H45"/>
      <rowBreaks count="1" manualBreakCount="1">
        <brk id="48" max="16383" man="1"/>
      </rowBreaks>
      <pageMargins left="0.19685039370078741" right="0.19685039370078741" top="0.98425196850393704" bottom="0.98425196850393704" header="0" footer="0"/>
      <printOptions horizontalCentered="1"/>
      <pageSetup scale="95" orientation="portrait" r:id="rId4"/>
      <headerFooter alignWithMargins="0"/>
    </customSheetView>
    <customSheetView guid="{9E220BD5-A526-40BD-8239-3A0461590922}" showGridLines="0" zeroValues="0" showRuler="0" topLeftCell="A33">
      <pane ySplit="16.625" topLeftCell="A37" activePane="bottomLeft"/>
      <selection pane="bottomLeft" activeCell="B48" sqref="B48:H48"/>
      <pageMargins left="0.19685039370078741" right="0.19685039370078741" top="0.59055118110236227" bottom="0.59055118110236227" header="0" footer="0.39370078740157483"/>
      <printOptions horizontalCentered="1"/>
      <pageSetup scale="95" orientation="portrait" r:id="rId5"/>
      <headerFooter alignWithMargins="0"/>
    </customSheetView>
  </customSheetViews>
  <mergeCells count="5">
    <mergeCell ref="B3:B4"/>
    <mergeCell ref="H3:H4"/>
    <mergeCell ref="B40:H40"/>
    <mergeCell ref="B2:H2"/>
    <mergeCell ref="C3:G3"/>
  </mergeCells>
  <phoneticPr fontId="11" type="noConversion"/>
  <printOptions horizontalCentered="1"/>
  <pageMargins left="0.19685039370078741" right="0.19685039370078741" top="0.59055118110236227" bottom="0.59055118110236227" header="0" footer="0.39370078740157483"/>
  <pageSetup scale="89" orientation="portrait" r:id="rId6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4">
    <tabColor rgb="FF92D050"/>
    <pageSetUpPr fitToPage="1"/>
  </sheetPr>
  <dimension ref="A1:O172"/>
  <sheetViews>
    <sheetView topLeftCell="A4" zoomScale="50" zoomScaleNormal="50" workbookViewId="0">
      <selection activeCell="R49" sqref="R49"/>
    </sheetView>
  </sheetViews>
  <sheetFormatPr baseColWidth="10" defaultColWidth="17.42578125" defaultRowHeight="12.75"/>
  <cols>
    <col min="1" max="1" width="4.85546875" style="43" customWidth="1"/>
    <col min="2" max="12" width="16.7109375" style="43" customWidth="1"/>
    <col min="13" max="13" width="11.7109375" style="43" customWidth="1"/>
    <col min="14" max="14" width="8.7109375" style="43" customWidth="1"/>
    <col min="15" max="15" width="10.28515625" style="43" customWidth="1"/>
    <col min="16" max="24" width="10.7109375" style="43" customWidth="1"/>
    <col min="25" max="16384" width="17.42578125" style="43"/>
  </cols>
  <sheetData>
    <row r="1" spans="1:15" ht="13.5" thickBot="1"/>
    <row r="2" spans="1:15" s="291" customFormat="1" ht="33.75" customHeight="1" thickBot="1">
      <c r="A2" s="168"/>
      <c r="B2" s="928" t="s">
        <v>467</v>
      </c>
      <c r="C2" s="918"/>
      <c r="D2" s="918"/>
      <c r="E2" s="918"/>
      <c r="F2" s="918"/>
      <c r="G2" s="918"/>
      <c r="H2" s="918"/>
      <c r="I2" s="929"/>
      <c r="J2" s="918"/>
      <c r="K2" s="918"/>
      <c r="L2" s="918"/>
      <c r="M2" s="918"/>
      <c r="N2" s="918"/>
      <c r="O2" s="930"/>
    </row>
    <row r="3" spans="1:15" s="291" customFormat="1" ht="20.100000000000001" customHeight="1">
      <c r="A3" s="168"/>
      <c r="B3" s="903"/>
      <c r="C3" s="904"/>
      <c r="D3" s="904"/>
      <c r="E3" s="904"/>
      <c r="F3" s="904"/>
      <c r="G3" s="904"/>
      <c r="H3" s="904"/>
      <c r="I3" s="904"/>
      <c r="J3" s="904"/>
      <c r="K3" s="904"/>
      <c r="L3" s="904"/>
      <c r="M3" s="904"/>
      <c r="N3" s="904"/>
      <c r="O3" s="905"/>
    </row>
    <row r="4" spans="1:15" s="291" customFormat="1" ht="21" customHeight="1">
      <c r="A4" s="168"/>
      <c r="B4" s="906"/>
      <c r="C4" s="907"/>
      <c r="D4" s="907"/>
      <c r="E4" s="907"/>
      <c r="F4" s="907"/>
      <c r="G4" s="907"/>
      <c r="H4" s="907"/>
      <c r="I4" s="907"/>
      <c r="J4" s="907"/>
      <c r="K4" s="907"/>
      <c r="L4" s="907"/>
      <c r="M4" s="907"/>
      <c r="N4" s="907"/>
      <c r="O4" s="908"/>
    </row>
    <row r="5" spans="1:15" s="291" customFormat="1" ht="21" customHeight="1">
      <c r="A5" s="168"/>
      <c r="B5" s="906"/>
      <c r="C5" s="907"/>
      <c r="D5" s="907"/>
      <c r="E5" s="907"/>
      <c r="F5" s="907"/>
      <c r="G5" s="907"/>
      <c r="H5" s="907"/>
      <c r="I5" s="907"/>
      <c r="J5" s="907"/>
      <c r="K5" s="907"/>
      <c r="L5" s="907"/>
      <c r="M5" s="907"/>
      <c r="N5" s="907"/>
      <c r="O5" s="908"/>
    </row>
    <row r="6" spans="1:15" s="291" customFormat="1" ht="21" customHeight="1">
      <c r="A6" s="168"/>
      <c r="B6" s="906"/>
      <c r="C6" s="907"/>
      <c r="D6" s="907"/>
      <c r="E6" s="907"/>
      <c r="F6" s="907"/>
      <c r="G6" s="907"/>
      <c r="H6" s="907"/>
      <c r="I6" s="907"/>
      <c r="J6" s="907"/>
      <c r="K6" s="907"/>
      <c r="L6" s="907"/>
      <c r="M6" s="907"/>
      <c r="N6" s="907"/>
      <c r="O6" s="908"/>
    </row>
    <row r="7" spans="1:15" s="291" customFormat="1" ht="21" customHeight="1">
      <c r="A7" s="168"/>
      <c r="B7" s="906"/>
      <c r="C7" s="907"/>
      <c r="D7" s="907"/>
      <c r="E7" s="907"/>
      <c r="F7" s="907"/>
      <c r="G7" s="907"/>
      <c r="H7" s="907"/>
      <c r="I7" s="907"/>
      <c r="J7" s="907"/>
      <c r="K7" s="907"/>
      <c r="L7" s="907"/>
      <c r="M7" s="907"/>
      <c r="N7" s="907"/>
      <c r="O7" s="908"/>
    </row>
    <row r="8" spans="1:15" s="170" customFormat="1" ht="21" customHeight="1">
      <c r="A8" s="170">
        <v>1</v>
      </c>
      <c r="B8" s="909"/>
      <c r="C8" s="171"/>
      <c r="D8" s="171"/>
      <c r="E8" s="171"/>
      <c r="F8" s="171"/>
      <c r="G8" s="171"/>
      <c r="H8" s="171"/>
      <c r="I8" s="171"/>
      <c r="J8" s="171"/>
      <c r="K8" s="171"/>
      <c r="L8" s="171"/>
      <c r="M8" s="171"/>
      <c r="N8" s="171"/>
      <c r="O8" s="910"/>
    </row>
    <row r="9" spans="1:15" s="170" customFormat="1" ht="21" customHeight="1">
      <c r="A9" s="170">
        <f t="shared" ref="A9:A41" si="0">+A8+1</f>
        <v>2</v>
      </c>
      <c r="B9" s="909"/>
      <c r="C9" s="171"/>
      <c r="D9" s="171"/>
      <c r="E9" s="171"/>
      <c r="F9" s="171"/>
      <c r="G9" s="171"/>
      <c r="H9" s="171"/>
      <c r="I9" s="171"/>
      <c r="J9" s="171"/>
      <c r="K9" s="171"/>
      <c r="L9" s="171"/>
      <c r="M9" s="171"/>
      <c r="N9" s="171"/>
      <c r="O9" s="910"/>
    </row>
    <row r="10" spans="1:15" s="170" customFormat="1" ht="21" customHeight="1">
      <c r="A10" s="170">
        <f t="shared" si="0"/>
        <v>3</v>
      </c>
      <c r="B10" s="909"/>
      <c r="C10" s="171"/>
      <c r="D10" s="171"/>
      <c r="E10" s="171"/>
      <c r="F10" s="171"/>
      <c r="G10" s="171"/>
      <c r="H10" s="171"/>
      <c r="I10" s="171"/>
      <c r="J10" s="171"/>
      <c r="K10" s="171"/>
      <c r="L10" s="171"/>
      <c r="M10" s="171"/>
      <c r="N10" s="171"/>
      <c r="O10" s="910"/>
    </row>
    <row r="11" spans="1:15" s="170" customFormat="1" ht="21" customHeight="1">
      <c r="A11" s="170">
        <f t="shared" si="0"/>
        <v>4</v>
      </c>
      <c r="B11" s="909"/>
      <c r="C11" s="171"/>
      <c r="D11" s="171"/>
      <c r="E11" s="171"/>
      <c r="F11" s="171"/>
      <c r="G11" s="171"/>
      <c r="H11" s="171"/>
      <c r="I11" s="171"/>
      <c r="J11" s="171"/>
      <c r="K11" s="171"/>
      <c r="L11" s="171"/>
      <c r="M11" s="171"/>
      <c r="N11" s="171"/>
      <c r="O11" s="910"/>
    </row>
    <row r="12" spans="1:15" s="170" customFormat="1" ht="21" customHeight="1">
      <c r="A12" s="170">
        <f t="shared" si="0"/>
        <v>5</v>
      </c>
      <c r="B12" s="909"/>
      <c r="C12" s="171"/>
      <c r="D12" s="171"/>
      <c r="E12" s="171"/>
      <c r="F12" s="171"/>
      <c r="G12" s="171"/>
      <c r="H12" s="171"/>
      <c r="I12" s="171"/>
      <c r="J12" s="171"/>
      <c r="K12" s="171"/>
      <c r="L12" s="171"/>
      <c r="M12" s="171"/>
      <c r="N12" s="171"/>
      <c r="O12" s="910"/>
    </row>
    <row r="13" spans="1:15" s="170" customFormat="1" ht="21" customHeight="1">
      <c r="A13" s="170">
        <f t="shared" si="0"/>
        <v>6</v>
      </c>
      <c r="B13" s="909"/>
      <c r="C13" s="171"/>
      <c r="D13" s="171"/>
      <c r="E13" s="171"/>
      <c r="F13" s="171"/>
      <c r="G13" s="171"/>
      <c r="H13" s="171"/>
      <c r="I13" s="171"/>
      <c r="J13" s="171"/>
      <c r="K13" s="171"/>
      <c r="L13" s="171"/>
      <c r="M13" s="171"/>
      <c r="N13" s="171"/>
      <c r="O13" s="910"/>
    </row>
    <row r="14" spans="1:15" s="170" customFormat="1" ht="21" customHeight="1">
      <c r="A14" s="170">
        <f t="shared" si="0"/>
        <v>7</v>
      </c>
      <c r="B14" s="909"/>
      <c r="C14" s="171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910"/>
    </row>
    <row r="15" spans="1:15" s="170" customFormat="1" ht="21" customHeight="1">
      <c r="A15" s="170">
        <f t="shared" si="0"/>
        <v>8</v>
      </c>
      <c r="B15" s="909"/>
      <c r="C15" s="171"/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910"/>
    </row>
    <row r="16" spans="1:15" s="170" customFormat="1" ht="21" customHeight="1">
      <c r="A16" s="170">
        <f t="shared" si="0"/>
        <v>9</v>
      </c>
      <c r="B16" s="909"/>
      <c r="C16" s="171"/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910"/>
    </row>
    <row r="17" spans="1:15" s="170" customFormat="1" ht="21" customHeight="1">
      <c r="A17" s="170">
        <f t="shared" si="0"/>
        <v>10</v>
      </c>
      <c r="B17" s="909"/>
      <c r="C17" s="171"/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910"/>
    </row>
    <row r="18" spans="1:15" s="170" customFormat="1" ht="21" customHeight="1">
      <c r="A18" s="170">
        <f t="shared" si="0"/>
        <v>11</v>
      </c>
      <c r="B18" s="909"/>
      <c r="C18" s="171"/>
      <c r="D18" s="171"/>
      <c r="E18" s="171"/>
      <c r="F18" s="171"/>
      <c r="G18" s="171"/>
      <c r="H18" s="171"/>
      <c r="I18" s="171"/>
      <c r="J18" s="171"/>
      <c r="K18" s="171"/>
      <c r="L18" s="171"/>
      <c r="M18" s="171"/>
      <c r="N18" s="171"/>
      <c r="O18" s="910"/>
    </row>
    <row r="19" spans="1:15" s="170" customFormat="1" ht="21" customHeight="1">
      <c r="A19" s="170">
        <f t="shared" si="0"/>
        <v>12</v>
      </c>
      <c r="B19" s="909"/>
      <c r="C19" s="171"/>
      <c r="D19" s="171"/>
      <c r="E19" s="171"/>
      <c r="F19" s="171"/>
      <c r="G19" s="171"/>
      <c r="H19" s="171"/>
      <c r="I19" s="171"/>
      <c r="J19" s="171"/>
      <c r="K19" s="171"/>
      <c r="L19" s="171"/>
      <c r="M19" s="171"/>
      <c r="N19" s="171"/>
      <c r="O19" s="910"/>
    </row>
    <row r="20" spans="1:15" s="170" customFormat="1" ht="21" customHeight="1">
      <c r="A20" s="170">
        <f t="shared" si="0"/>
        <v>13</v>
      </c>
      <c r="B20" s="909"/>
      <c r="C20" s="171"/>
      <c r="D20" s="171"/>
      <c r="E20" s="171"/>
      <c r="F20" s="171"/>
      <c r="G20" s="171"/>
      <c r="H20" s="171"/>
      <c r="I20" s="171"/>
      <c r="J20" s="171"/>
      <c r="K20" s="171"/>
      <c r="L20" s="171"/>
      <c r="M20" s="171"/>
      <c r="N20" s="171"/>
      <c r="O20" s="910"/>
    </row>
    <row r="21" spans="1:15" s="170" customFormat="1" ht="21" customHeight="1">
      <c r="A21" s="170">
        <f t="shared" si="0"/>
        <v>14</v>
      </c>
      <c r="B21" s="909"/>
      <c r="C21" s="171"/>
      <c r="D21" s="171"/>
      <c r="E21" s="171"/>
      <c r="F21" s="171"/>
      <c r="G21" s="171"/>
      <c r="H21" s="171"/>
      <c r="I21" s="171"/>
      <c r="J21" s="171"/>
      <c r="K21" s="171"/>
      <c r="L21" s="171"/>
      <c r="M21" s="171"/>
      <c r="N21" s="171"/>
      <c r="O21" s="910"/>
    </row>
    <row r="22" spans="1:15" s="170" customFormat="1" ht="21" customHeight="1">
      <c r="A22" s="170">
        <f t="shared" si="0"/>
        <v>15</v>
      </c>
      <c r="B22" s="909"/>
      <c r="C22" s="171"/>
      <c r="D22" s="171"/>
      <c r="E22" s="171"/>
      <c r="F22" s="171"/>
      <c r="G22" s="171"/>
      <c r="H22" s="171"/>
      <c r="I22" s="171"/>
      <c r="J22" s="171"/>
      <c r="K22" s="171"/>
      <c r="L22" s="171"/>
      <c r="M22" s="171"/>
      <c r="N22" s="171"/>
      <c r="O22" s="910"/>
    </row>
    <row r="23" spans="1:15" s="170" customFormat="1" ht="21" customHeight="1">
      <c r="A23" s="170">
        <f t="shared" si="0"/>
        <v>16</v>
      </c>
      <c r="B23" s="909"/>
      <c r="C23" s="171"/>
      <c r="D23" s="171"/>
      <c r="E23" s="171"/>
      <c r="F23" s="171"/>
      <c r="G23" s="171"/>
      <c r="H23" s="171"/>
      <c r="I23" s="171"/>
      <c r="J23" s="171"/>
      <c r="K23" s="171"/>
      <c r="L23" s="171"/>
      <c r="M23" s="171"/>
      <c r="N23" s="171"/>
      <c r="O23" s="910"/>
    </row>
    <row r="24" spans="1:15" s="170" customFormat="1" ht="21" customHeight="1">
      <c r="B24" s="909"/>
      <c r="C24" s="171"/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910"/>
    </row>
    <row r="25" spans="1:15" s="170" customFormat="1" ht="21" customHeight="1">
      <c r="B25" s="909"/>
      <c r="C25" s="171"/>
      <c r="D25" s="171"/>
      <c r="E25" s="171"/>
      <c r="F25" s="171"/>
      <c r="G25" s="171"/>
      <c r="H25" s="171"/>
      <c r="I25" s="171"/>
      <c r="J25" s="171"/>
      <c r="K25" s="171"/>
      <c r="L25" s="171"/>
      <c r="M25" s="171"/>
      <c r="N25" s="171"/>
      <c r="O25" s="910"/>
    </row>
    <row r="26" spans="1:15" s="170" customFormat="1" ht="21" customHeight="1">
      <c r="A26" s="170">
        <v>1</v>
      </c>
      <c r="B26" s="909"/>
      <c r="C26" s="171"/>
      <c r="D26" s="171"/>
      <c r="E26" s="171"/>
      <c r="F26" s="171"/>
      <c r="G26" s="171"/>
      <c r="H26" s="171"/>
      <c r="I26" s="171"/>
      <c r="J26" s="171"/>
      <c r="K26" s="171"/>
      <c r="L26" s="171"/>
      <c r="M26" s="171"/>
      <c r="N26" s="171"/>
      <c r="O26" s="910"/>
    </row>
    <row r="27" spans="1:15" s="170" customFormat="1" ht="21" customHeight="1">
      <c r="A27" s="170">
        <f t="shared" si="0"/>
        <v>2</v>
      </c>
      <c r="B27" s="909"/>
      <c r="C27" s="171"/>
      <c r="D27" s="171"/>
      <c r="E27" s="171"/>
      <c r="F27" s="171"/>
      <c r="G27" s="171"/>
      <c r="H27" s="171"/>
      <c r="I27" s="171"/>
      <c r="J27" s="171"/>
      <c r="K27" s="171"/>
      <c r="L27" s="171"/>
      <c r="M27" s="171"/>
      <c r="N27" s="171"/>
      <c r="O27" s="910"/>
    </row>
    <row r="28" spans="1:15" s="170" customFormat="1" ht="21" customHeight="1">
      <c r="A28" s="170">
        <f t="shared" si="0"/>
        <v>3</v>
      </c>
      <c r="B28" s="909"/>
      <c r="C28" s="171"/>
      <c r="D28" s="171"/>
      <c r="E28" s="171"/>
      <c r="F28" s="171"/>
      <c r="G28" s="171"/>
      <c r="H28" s="171"/>
      <c r="I28" s="171"/>
      <c r="J28" s="171"/>
      <c r="K28" s="171"/>
      <c r="L28" s="171"/>
      <c r="M28" s="171"/>
      <c r="N28" s="171"/>
      <c r="O28" s="910"/>
    </row>
    <row r="29" spans="1:15" s="170" customFormat="1" ht="21" customHeight="1">
      <c r="A29" s="170">
        <f t="shared" si="0"/>
        <v>4</v>
      </c>
      <c r="B29" s="909"/>
      <c r="C29" s="171"/>
      <c r="D29" s="171"/>
      <c r="E29" s="171"/>
      <c r="F29" s="171"/>
      <c r="G29" s="171"/>
      <c r="H29" s="171"/>
      <c r="I29" s="171"/>
      <c r="J29" s="171"/>
      <c r="K29" s="171"/>
      <c r="L29" s="171"/>
      <c r="M29" s="171"/>
      <c r="N29" s="171"/>
      <c r="O29" s="910"/>
    </row>
    <row r="30" spans="1:15" s="170" customFormat="1" ht="21" customHeight="1">
      <c r="A30" s="170">
        <f t="shared" si="0"/>
        <v>5</v>
      </c>
      <c r="B30" s="909"/>
      <c r="C30" s="171"/>
      <c r="D30" s="171"/>
      <c r="E30" s="171"/>
      <c r="F30" s="171"/>
      <c r="G30" s="171"/>
      <c r="H30" s="171"/>
      <c r="I30" s="171"/>
      <c r="J30" s="171"/>
      <c r="K30" s="171"/>
      <c r="L30" s="171"/>
      <c r="M30" s="171"/>
      <c r="N30" s="171"/>
      <c r="O30" s="910"/>
    </row>
    <row r="31" spans="1:15" s="170" customFormat="1" ht="21" customHeight="1">
      <c r="A31" s="170">
        <f t="shared" si="0"/>
        <v>6</v>
      </c>
      <c r="B31" s="909"/>
      <c r="C31" s="171"/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910"/>
    </row>
    <row r="32" spans="1:15" s="170" customFormat="1" ht="21" customHeight="1">
      <c r="A32" s="170">
        <f t="shared" si="0"/>
        <v>7</v>
      </c>
      <c r="B32" s="909"/>
      <c r="C32" s="171"/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910"/>
    </row>
    <row r="33" spans="1:15" s="170" customFormat="1" ht="21" customHeight="1">
      <c r="A33" s="170">
        <f t="shared" si="0"/>
        <v>8</v>
      </c>
      <c r="B33" s="909"/>
      <c r="C33" s="171"/>
      <c r="D33" s="171"/>
      <c r="E33" s="171"/>
      <c r="F33" s="171"/>
      <c r="G33" s="171"/>
      <c r="H33" s="171"/>
      <c r="I33" s="171"/>
      <c r="J33" s="171"/>
      <c r="K33" s="171"/>
      <c r="L33" s="171"/>
      <c r="M33" s="171"/>
      <c r="N33" s="171"/>
      <c r="O33" s="910"/>
    </row>
    <row r="34" spans="1:15" s="170" customFormat="1" ht="21" customHeight="1">
      <c r="A34" s="170">
        <f t="shared" si="0"/>
        <v>9</v>
      </c>
      <c r="B34" s="909"/>
      <c r="C34" s="171"/>
      <c r="D34" s="171"/>
      <c r="E34" s="171"/>
      <c r="F34" s="171"/>
      <c r="G34" s="171"/>
      <c r="H34" s="171"/>
      <c r="I34" s="171"/>
      <c r="J34" s="171"/>
      <c r="K34" s="171"/>
      <c r="L34" s="171"/>
      <c r="M34" s="171"/>
      <c r="N34" s="171"/>
      <c r="O34" s="910"/>
    </row>
    <row r="35" spans="1:15" s="170" customFormat="1" ht="21" customHeight="1">
      <c r="A35" s="170">
        <f t="shared" si="0"/>
        <v>10</v>
      </c>
      <c r="B35" s="909"/>
      <c r="C35" s="171"/>
      <c r="D35" s="171"/>
      <c r="E35" s="171"/>
      <c r="F35" s="171"/>
      <c r="G35" s="171"/>
      <c r="H35" s="171"/>
      <c r="I35" s="171"/>
      <c r="J35" s="171"/>
      <c r="K35" s="171"/>
      <c r="L35" s="171"/>
      <c r="M35" s="171"/>
      <c r="N35" s="171"/>
      <c r="O35" s="910"/>
    </row>
    <row r="36" spans="1:15" s="170" customFormat="1" ht="21" customHeight="1">
      <c r="A36" s="170">
        <f t="shared" si="0"/>
        <v>11</v>
      </c>
      <c r="B36" s="909"/>
      <c r="C36" s="171"/>
      <c r="D36" s="171"/>
      <c r="E36" s="171"/>
      <c r="F36" s="171"/>
      <c r="G36" s="171"/>
      <c r="H36" s="171"/>
      <c r="I36" s="171"/>
      <c r="J36" s="171"/>
      <c r="K36" s="171"/>
      <c r="L36" s="171"/>
      <c r="M36" s="171"/>
      <c r="N36" s="171"/>
      <c r="O36" s="910"/>
    </row>
    <row r="37" spans="1:15" s="170" customFormat="1" ht="21" customHeight="1">
      <c r="A37" s="170">
        <f t="shared" si="0"/>
        <v>12</v>
      </c>
      <c r="B37" s="909"/>
      <c r="C37" s="171"/>
      <c r="D37" s="171"/>
      <c r="E37" s="171"/>
      <c r="F37" s="171"/>
      <c r="G37" s="171"/>
      <c r="H37" s="171"/>
      <c r="I37" s="171"/>
      <c r="J37" s="171"/>
      <c r="K37" s="171"/>
      <c r="L37" s="171"/>
      <c r="M37" s="171"/>
      <c r="N37" s="171"/>
      <c r="O37" s="910"/>
    </row>
    <row r="38" spans="1:15" s="170" customFormat="1" ht="21" customHeight="1">
      <c r="A38" s="170">
        <f t="shared" si="0"/>
        <v>13</v>
      </c>
      <c r="B38" s="909"/>
      <c r="C38" s="171"/>
      <c r="D38" s="171"/>
      <c r="E38" s="171"/>
      <c r="F38" s="171"/>
      <c r="G38" s="171"/>
      <c r="H38" s="171"/>
      <c r="I38" s="171"/>
      <c r="J38" s="171"/>
      <c r="K38" s="171"/>
      <c r="L38" s="171"/>
      <c r="M38" s="171"/>
      <c r="N38" s="171"/>
      <c r="O38" s="910"/>
    </row>
    <row r="39" spans="1:15" s="170" customFormat="1" ht="21" customHeight="1">
      <c r="A39" s="170">
        <f t="shared" si="0"/>
        <v>14</v>
      </c>
      <c r="B39" s="909"/>
      <c r="C39" s="171"/>
      <c r="D39" s="171"/>
      <c r="E39" s="171"/>
      <c r="F39" s="171"/>
      <c r="G39" s="171"/>
      <c r="H39" s="171"/>
      <c r="I39" s="171"/>
      <c r="J39" s="171"/>
      <c r="K39" s="171"/>
      <c r="L39" s="171"/>
      <c r="M39" s="171"/>
      <c r="N39" s="171"/>
      <c r="O39" s="910"/>
    </row>
    <row r="40" spans="1:15" s="170" customFormat="1" ht="21" customHeight="1">
      <c r="A40" s="170">
        <f t="shared" si="0"/>
        <v>15</v>
      </c>
      <c r="B40" s="909"/>
      <c r="C40" s="171"/>
      <c r="D40" s="171"/>
      <c r="E40" s="171"/>
      <c r="F40" s="171"/>
      <c r="G40" s="171"/>
      <c r="H40" s="171"/>
      <c r="I40" s="171"/>
      <c r="J40" s="171"/>
      <c r="K40" s="171"/>
      <c r="L40" s="171"/>
      <c r="M40" s="171"/>
      <c r="N40" s="171"/>
      <c r="O40" s="910"/>
    </row>
    <row r="41" spans="1:15" s="170" customFormat="1" ht="21" customHeight="1">
      <c r="A41" s="170">
        <f t="shared" si="0"/>
        <v>16</v>
      </c>
      <c r="B41" s="909"/>
      <c r="C41" s="171"/>
      <c r="D41" s="171"/>
      <c r="E41" s="171"/>
      <c r="F41" s="171"/>
      <c r="G41" s="171"/>
      <c r="H41" s="171"/>
      <c r="I41" s="171"/>
      <c r="J41" s="171"/>
      <c r="K41" s="171"/>
      <c r="L41" s="171"/>
      <c r="M41" s="171"/>
      <c r="N41" s="171"/>
      <c r="O41" s="910"/>
    </row>
    <row r="42" spans="1:15" s="170" customFormat="1" ht="21" customHeight="1">
      <c r="B42" s="909"/>
      <c r="C42" s="171"/>
      <c r="D42" s="171"/>
      <c r="E42" s="171"/>
      <c r="F42" s="171"/>
      <c r="G42" s="171"/>
      <c r="H42" s="171"/>
      <c r="I42" s="171"/>
      <c r="J42" s="171"/>
      <c r="K42" s="171"/>
      <c r="L42" s="171"/>
      <c r="M42" s="171"/>
      <c r="N42" s="171"/>
      <c r="O42" s="910"/>
    </row>
    <row r="43" spans="1:15" s="170" customFormat="1" ht="21" customHeight="1">
      <c r="B43" s="909"/>
      <c r="C43" s="171"/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910"/>
    </row>
    <row r="44" spans="1:15" s="170" customFormat="1" ht="21" customHeight="1">
      <c r="B44" s="909"/>
      <c r="C44" s="171"/>
      <c r="D44" s="171"/>
      <c r="E44" s="171"/>
      <c r="F44" s="171"/>
      <c r="G44" s="171"/>
      <c r="H44" s="171"/>
      <c r="I44" s="171"/>
      <c r="J44" s="171"/>
      <c r="K44" s="171"/>
      <c r="L44" s="171"/>
      <c r="M44" s="171"/>
      <c r="N44" s="171"/>
      <c r="O44" s="910"/>
    </row>
    <row r="45" spans="1:15" s="170" customFormat="1" ht="21" customHeight="1">
      <c r="B45" s="909"/>
      <c r="C45" s="171"/>
      <c r="D45" s="171"/>
      <c r="E45" s="171"/>
      <c r="F45" s="171"/>
      <c r="G45" s="171"/>
      <c r="H45" s="171"/>
      <c r="I45" s="171"/>
      <c r="J45" s="171"/>
      <c r="K45" s="171"/>
      <c r="L45" s="171"/>
      <c r="M45" s="171"/>
      <c r="N45" s="171"/>
      <c r="O45" s="910"/>
    </row>
    <row r="46" spans="1:15" s="170" customFormat="1" ht="21" customHeight="1">
      <c r="B46" s="909"/>
      <c r="C46" s="171"/>
      <c r="D46" s="171"/>
      <c r="E46" s="171"/>
      <c r="F46" s="171"/>
      <c r="G46" s="171"/>
      <c r="H46" s="171"/>
      <c r="I46" s="171"/>
      <c r="J46" s="171"/>
      <c r="K46" s="171"/>
      <c r="L46" s="171"/>
      <c r="M46" s="171"/>
      <c r="N46" s="171"/>
      <c r="O46" s="910"/>
    </row>
    <row r="47" spans="1:15" s="170" customFormat="1" ht="21" customHeight="1">
      <c r="B47" s="909"/>
      <c r="C47" s="171"/>
      <c r="D47" s="171"/>
      <c r="E47" s="171"/>
      <c r="F47" s="171"/>
      <c r="G47" s="171"/>
      <c r="H47" s="171"/>
      <c r="I47" s="171"/>
      <c r="J47" s="171"/>
      <c r="K47" s="171"/>
      <c r="L47" s="171"/>
      <c r="M47" s="171"/>
      <c r="N47" s="171"/>
      <c r="O47" s="910"/>
    </row>
    <row r="48" spans="1:15" s="170" customFormat="1" ht="21" customHeight="1">
      <c r="B48" s="909"/>
      <c r="C48" s="171"/>
      <c r="D48" s="171"/>
      <c r="E48" s="171"/>
      <c r="F48" s="171"/>
      <c r="G48" s="171"/>
      <c r="H48" s="171"/>
      <c r="I48" s="171"/>
      <c r="J48" s="171"/>
      <c r="K48" s="171"/>
      <c r="L48" s="171"/>
      <c r="M48" s="171"/>
      <c r="N48" s="171"/>
      <c r="O48" s="910"/>
    </row>
    <row r="49" spans="2:15" s="170" customFormat="1" ht="21" customHeight="1">
      <c r="B49" s="909"/>
      <c r="C49" s="171"/>
      <c r="D49" s="171"/>
      <c r="E49" s="171"/>
      <c r="F49" s="171"/>
      <c r="G49" s="171"/>
      <c r="H49" s="171"/>
      <c r="I49" s="171"/>
      <c r="J49" s="171"/>
      <c r="K49" s="171"/>
      <c r="L49" s="171"/>
      <c r="M49" s="171"/>
      <c r="N49" s="171"/>
      <c r="O49" s="910"/>
    </row>
    <row r="50" spans="2:15" s="170" customFormat="1" ht="21" customHeight="1">
      <c r="B50" s="909"/>
      <c r="C50" s="171"/>
      <c r="D50" s="171"/>
      <c r="E50" s="171"/>
      <c r="F50" s="171"/>
      <c r="G50" s="171"/>
      <c r="H50" s="171"/>
      <c r="I50" s="171"/>
      <c r="J50" s="171"/>
      <c r="K50" s="171"/>
      <c r="L50" s="171"/>
      <c r="M50" s="171"/>
      <c r="N50" s="171"/>
      <c r="O50" s="910"/>
    </row>
    <row r="51" spans="2:15" s="170" customFormat="1" ht="21" customHeight="1">
      <c r="B51" s="909"/>
      <c r="C51" s="171"/>
      <c r="D51" s="171"/>
      <c r="E51" s="171"/>
      <c r="F51" s="171"/>
      <c r="G51" s="171"/>
      <c r="H51" s="171"/>
      <c r="I51" s="171"/>
      <c r="J51" s="171"/>
      <c r="K51" s="171"/>
      <c r="L51" s="171"/>
      <c r="M51" s="171"/>
      <c r="N51" s="171"/>
      <c r="O51" s="910"/>
    </row>
    <row r="52" spans="2:15" s="170" customFormat="1" ht="21" customHeight="1">
      <c r="B52" s="909"/>
      <c r="C52" s="171"/>
      <c r="D52" s="171"/>
      <c r="E52" s="171"/>
      <c r="F52" s="171"/>
      <c r="G52" s="171"/>
      <c r="H52" s="171"/>
      <c r="I52" s="171"/>
      <c r="J52" s="171"/>
      <c r="K52" s="171"/>
      <c r="L52" s="171"/>
      <c r="M52" s="171"/>
      <c r="N52" s="171"/>
      <c r="O52" s="910"/>
    </row>
    <row r="53" spans="2:15" s="170" customFormat="1" ht="21" customHeight="1">
      <c r="B53" s="909"/>
      <c r="C53" s="171"/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910"/>
    </row>
    <row r="54" spans="2:15" s="170" customFormat="1" ht="21" customHeight="1">
      <c r="B54" s="909"/>
      <c r="C54" s="171"/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910"/>
    </row>
    <row r="55" spans="2:15" s="170" customFormat="1" ht="21" customHeight="1">
      <c r="B55" s="909"/>
      <c r="C55" s="171"/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910"/>
    </row>
    <row r="56" spans="2:15" s="170" customFormat="1" ht="21" customHeight="1">
      <c r="B56" s="909"/>
      <c r="C56" s="171"/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910"/>
    </row>
    <row r="57" spans="2:15" s="170" customFormat="1" ht="21" customHeight="1">
      <c r="B57" s="909"/>
      <c r="C57" s="171"/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910"/>
    </row>
    <row r="58" spans="2:15" s="170" customFormat="1" ht="21" customHeight="1" thickBot="1">
      <c r="B58" s="911"/>
      <c r="C58" s="912"/>
      <c r="D58" s="912"/>
      <c r="E58" s="912"/>
      <c r="F58" s="912"/>
      <c r="G58" s="912"/>
      <c r="H58" s="912"/>
      <c r="I58" s="912"/>
      <c r="J58" s="912"/>
      <c r="K58" s="912"/>
      <c r="L58" s="912"/>
      <c r="M58" s="912"/>
      <c r="N58" s="912"/>
      <c r="O58" s="913"/>
    </row>
    <row r="59" spans="2:15" s="170" customFormat="1" ht="14.25">
      <c r="B59" s="1476" t="s">
        <v>523</v>
      </c>
      <c r="C59" s="1477"/>
      <c r="D59" s="1477"/>
      <c r="E59" s="1477"/>
      <c r="F59" s="1477"/>
      <c r="G59" s="1477"/>
      <c r="H59" s="1477"/>
      <c r="I59" s="1477"/>
      <c r="J59" s="1477"/>
      <c r="K59" s="1477"/>
      <c r="L59" s="1477"/>
      <c r="M59" s="1477"/>
      <c r="N59" s="1477"/>
      <c r="O59" s="1477"/>
    </row>
    <row r="60" spans="2:15" s="170" customFormat="1" ht="14.25"/>
    <row r="61" spans="2:15" s="170" customFormat="1" ht="14.25"/>
    <row r="62" spans="2:15" s="170" customFormat="1" ht="14.25"/>
    <row r="63" spans="2:15" s="170" customFormat="1" ht="14.25"/>
    <row r="64" spans="2:15" s="170" customFormat="1" ht="14.25"/>
    <row r="65" s="170" customFormat="1" ht="14.25"/>
    <row r="66" s="170" customFormat="1" ht="14.25"/>
    <row r="67" s="170" customFormat="1" ht="14.25"/>
    <row r="68" s="170" customFormat="1" ht="14.25"/>
    <row r="69" s="170" customFormat="1" ht="14.25"/>
    <row r="70" s="170" customFormat="1" ht="14.25"/>
    <row r="71" s="170" customFormat="1" ht="14.25"/>
    <row r="72" s="170" customFormat="1" ht="14.25"/>
    <row r="73" s="170" customFormat="1" ht="14.25"/>
    <row r="74" s="170" customFormat="1" ht="14.25"/>
    <row r="75" s="170" customFormat="1" ht="14.25"/>
    <row r="76" s="170" customFormat="1" ht="14.25"/>
    <row r="77" s="170" customFormat="1" ht="14.25"/>
    <row r="78" s="170" customFormat="1" ht="14.25"/>
    <row r="79" s="170" customFormat="1" ht="14.25"/>
    <row r="80" s="170" customFormat="1" ht="14.25"/>
    <row r="81" s="170" customFormat="1" ht="14.25"/>
    <row r="82" s="170" customFormat="1" ht="14.25"/>
    <row r="83" s="170" customFormat="1" ht="14.25"/>
    <row r="84" s="170" customFormat="1" ht="14.25"/>
    <row r="85" s="170" customFormat="1" ht="14.25"/>
    <row r="86" s="170" customFormat="1" ht="14.25"/>
    <row r="87" s="170" customFormat="1" ht="14.25"/>
    <row r="88" s="170" customFormat="1" ht="14.25"/>
    <row r="89" s="170" customFormat="1" ht="14.25"/>
    <row r="90" s="170" customFormat="1" ht="14.25"/>
    <row r="91" s="170" customFormat="1" ht="14.25"/>
    <row r="92" s="170" customFormat="1" ht="14.25"/>
    <row r="93" s="170" customFormat="1" ht="14.25"/>
    <row r="94" s="170" customFormat="1" ht="14.25"/>
    <row r="95" s="170" customFormat="1" ht="14.25"/>
    <row r="96" s="170" customFormat="1" ht="14.25"/>
    <row r="97" s="170" customFormat="1" ht="14.25"/>
    <row r="98" s="170" customFormat="1" ht="14.25"/>
    <row r="99" s="170" customFormat="1" ht="14.25"/>
    <row r="100" s="170" customFormat="1" ht="14.25"/>
    <row r="101" s="170" customFormat="1" ht="14.25"/>
    <row r="102" s="170" customFormat="1" ht="14.25"/>
    <row r="103" s="170" customFormat="1" ht="14.25"/>
    <row r="104" s="170" customFormat="1" ht="14.25"/>
    <row r="105" s="170" customFormat="1" ht="14.25"/>
    <row r="106" s="170" customFormat="1" ht="14.25"/>
    <row r="107" s="170" customFormat="1" ht="14.25"/>
    <row r="108" s="174" customFormat="1" ht="14.25"/>
    <row r="109" s="174" customFormat="1" ht="14.25"/>
    <row r="110" s="174" customFormat="1" ht="14.25"/>
    <row r="111" s="174" customFormat="1" ht="14.25"/>
    <row r="112" s="174" customFormat="1" ht="14.25"/>
    <row r="113" s="174" customFormat="1" ht="14.25"/>
    <row r="114" s="174" customFormat="1" ht="14.25"/>
    <row r="115" s="174" customFormat="1" ht="14.25"/>
    <row r="116" s="174" customFormat="1" ht="14.25"/>
    <row r="117" s="174" customFormat="1" ht="14.25"/>
    <row r="118" s="174" customFormat="1" ht="14.25"/>
    <row r="119" s="174" customFormat="1" ht="14.25"/>
    <row r="120" s="174" customFormat="1" ht="14.25"/>
    <row r="121" s="174" customFormat="1" ht="14.25"/>
    <row r="122" s="174" customFormat="1" ht="14.25"/>
    <row r="123" s="174" customFormat="1" ht="14.25"/>
    <row r="124" s="174" customFormat="1" ht="14.25"/>
    <row r="125" s="174" customFormat="1" ht="14.25"/>
    <row r="126" s="174" customFormat="1" ht="14.25"/>
    <row r="127" s="174" customFormat="1" ht="14.25"/>
    <row r="128" s="174" customFormat="1" ht="14.25"/>
    <row r="129" s="174" customFormat="1" ht="14.25"/>
    <row r="130" s="174" customFormat="1" ht="14.25"/>
    <row r="131" s="175" customFormat="1" ht="14.25"/>
    <row r="132" s="175" customFormat="1" ht="14.25"/>
    <row r="133" s="175" customFormat="1" ht="14.25"/>
    <row r="134" s="175" customFormat="1" ht="14.25"/>
    <row r="135" s="175" customFormat="1" ht="14.25"/>
    <row r="136" s="175" customFormat="1" ht="14.25"/>
    <row r="137" s="175" customFormat="1" ht="14.25"/>
    <row r="138" s="175" customFormat="1" ht="14.25"/>
    <row r="139" s="175" customFormat="1" ht="14.25"/>
    <row r="140" s="175" customFormat="1" ht="14.25"/>
    <row r="141" s="175" customFormat="1" ht="14.25"/>
    <row r="142" s="175" customFormat="1" ht="14.25"/>
    <row r="143" s="175" customFormat="1" ht="14.25"/>
    <row r="144" s="175" customFormat="1" ht="14.25"/>
    <row r="145" s="175" customFormat="1" ht="14.25"/>
    <row r="146" s="175" customFormat="1" ht="14.25"/>
    <row r="147" s="175" customFormat="1" ht="14.25"/>
    <row r="148" s="175" customFormat="1" ht="14.25"/>
    <row r="149" s="175" customFormat="1" ht="14.25"/>
    <row r="150" s="175" customFormat="1" ht="14.25"/>
    <row r="151" s="175" customFormat="1" ht="14.25"/>
    <row r="152" s="175" customFormat="1" ht="14.25"/>
    <row r="153" s="175" customFormat="1" ht="14.25"/>
    <row r="154" s="175" customFormat="1" ht="14.25"/>
    <row r="155" s="175" customFormat="1" ht="14.25"/>
    <row r="156" s="175" customFormat="1" ht="14.25"/>
    <row r="157" s="175" customFormat="1" ht="14.25"/>
    <row r="158" s="175" customFormat="1" ht="14.25"/>
    <row r="159" s="175" customFormat="1" ht="14.25"/>
    <row r="160" s="175" customFormat="1" ht="14.25"/>
    <row r="161" s="175" customFormat="1" ht="14.25"/>
    <row r="162" s="175" customFormat="1" ht="14.25"/>
    <row r="163" s="175" customFormat="1" ht="14.25"/>
    <row r="164" s="175" customFormat="1" ht="14.25"/>
    <row r="165" s="175" customFormat="1" ht="14.25"/>
    <row r="166" s="175" customFormat="1" ht="14.25"/>
    <row r="167" s="175" customFormat="1" ht="14.25"/>
    <row r="168" s="175" customFormat="1" ht="14.25"/>
    <row r="169" s="175" customFormat="1" ht="14.25"/>
    <row r="170" s="175" customFormat="1" ht="14.25"/>
    <row r="171" s="175" customFormat="1" ht="14.25"/>
    <row r="172" s="175" customFormat="1" ht="14.25"/>
  </sheetData>
  <sheetProtection password="CF4C" sheet="1" objects="1" scenarios="1"/>
  <mergeCells count="1">
    <mergeCell ref="B59:O59"/>
  </mergeCells>
  <printOptions horizontalCentered="1"/>
  <pageMargins left="0.35433070866141736" right="0.35433070866141736" top="0.98425196850393704" bottom="0.59055118110236227" header="0" footer="0"/>
  <pageSetup orientation="portrait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5">
    <tabColor rgb="FF92D050"/>
  </sheetPr>
  <dimension ref="A1:J158"/>
  <sheetViews>
    <sheetView zoomScale="70" zoomScaleNormal="70" workbookViewId="0">
      <selection activeCell="L38" sqref="L38"/>
    </sheetView>
  </sheetViews>
  <sheetFormatPr baseColWidth="10" defaultColWidth="17.42578125" defaultRowHeight="12.75"/>
  <cols>
    <col min="1" max="1" width="4.7109375" style="43" customWidth="1"/>
    <col min="2" max="9" width="16.7109375" style="43" customWidth="1"/>
    <col min="10" max="10" width="4.7109375" style="43" customWidth="1"/>
    <col min="11" max="16384" width="17.42578125" style="43"/>
  </cols>
  <sheetData>
    <row r="1" spans="1:10" ht="13.5" thickBot="1"/>
    <row r="2" spans="1:10" s="291" customFormat="1" ht="19.5" thickBot="1">
      <c r="A2" s="176"/>
      <c r="B2" s="927" t="s">
        <v>525</v>
      </c>
      <c r="C2" s="916"/>
      <c r="D2" s="916"/>
      <c r="E2" s="916"/>
      <c r="F2" s="916"/>
      <c r="G2" s="916"/>
      <c r="H2" s="916"/>
      <c r="I2" s="916"/>
      <c r="J2" s="917"/>
    </row>
    <row r="3" spans="1:10" s="291" customFormat="1" ht="5.0999999999999996" customHeight="1">
      <c r="B3" s="903"/>
      <c r="C3" s="904"/>
      <c r="D3" s="904"/>
      <c r="E3" s="904"/>
      <c r="F3" s="904"/>
      <c r="G3" s="904"/>
      <c r="H3" s="904"/>
      <c r="I3" s="904"/>
      <c r="J3" s="905"/>
    </row>
    <row r="4" spans="1:10" s="291" customFormat="1" ht="12.75" customHeight="1">
      <c r="A4" s="169"/>
      <c r="B4" s="906"/>
      <c r="C4" s="907"/>
      <c r="D4" s="907"/>
      <c r="E4" s="907"/>
      <c r="F4" s="907"/>
      <c r="G4" s="907"/>
      <c r="H4" s="907"/>
      <c r="I4" s="907"/>
      <c r="J4" s="908"/>
    </row>
    <row r="5" spans="1:10" s="291" customFormat="1" ht="12.75" customHeight="1">
      <c r="A5" s="169"/>
      <c r="B5" s="906"/>
      <c r="C5" s="907"/>
      <c r="D5" s="907"/>
      <c r="E5" s="907"/>
      <c r="F5" s="907"/>
      <c r="G5" s="907"/>
      <c r="H5" s="907"/>
      <c r="I5" s="907"/>
      <c r="J5" s="908"/>
    </row>
    <row r="6" spans="1:10" s="291" customFormat="1" ht="12.75" customHeight="1">
      <c r="A6" s="169"/>
      <c r="B6" s="906"/>
      <c r="C6" s="907"/>
      <c r="D6" s="907"/>
      <c r="E6" s="907"/>
      <c r="F6" s="907"/>
      <c r="G6" s="907"/>
      <c r="H6" s="907"/>
      <c r="I6" s="907"/>
      <c r="J6" s="908"/>
    </row>
    <row r="7" spans="1:10" s="291" customFormat="1" ht="5.0999999999999996" customHeight="1">
      <c r="B7" s="906"/>
      <c r="C7" s="907"/>
      <c r="D7" s="907"/>
      <c r="E7" s="907"/>
      <c r="F7" s="907"/>
      <c r="G7" s="907"/>
      <c r="H7" s="907"/>
      <c r="I7" s="907"/>
      <c r="J7" s="908"/>
    </row>
    <row r="8" spans="1:10" s="170" customFormat="1" ht="14.25">
      <c r="A8" s="172"/>
      <c r="B8" s="909"/>
      <c r="C8" s="171"/>
      <c r="D8" s="171"/>
      <c r="E8" s="171"/>
      <c r="F8" s="171"/>
      <c r="G8" s="171"/>
      <c r="H8" s="171"/>
      <c r="I8" s="171"/>
      <c r="J8" s="910"/>
    </row>
    <row r="9" spans="1:10" s="170" customFormat="1" ht="14.25">
      <c r="B9" s="909"/>
      <c r="C9" s="171"/>
      <c r="D9" s="171"/>
      <c r="E9" s="171"/>
      <c r="F9" s="171"/>
      <c r="G9" s="171"/>
      <c r="H9" s="171"/>
      <c r="I9" s="171"/>
      <c r="J9" s="910"/>
    </row>
    <row r="10" spans="1:10" s="170" customFormat="1" ht="14.25">
      <c r="B10" s="909"/>
      <c r="C10" s="171"/>
      <c r="D10" s="171"/>
      <c r="E10" s="171"/>
      <c r="F10" s="171"/>
      <c r="G10" s="171"/>
      <c r="H10" s="171"/>
      <c r="I10" s="171"/>
      <c r="J10" s="910"/>
    </row>
    <row r="11" spans="1:10" s="170" customFormat="1" ht="14.25">
      <c r="A11" s="172"/>
      <c r="B11" s="909"/>
      <c r="C11" s="171"/>
      <c r="D11" s="171"/>
      <c r="E11" s="171"/>
      <c r="F11" s="171"/>
      <c r="G11" s="171"/>
      <c r="H11" s="171"/>
      <c r="I11" s="171"/>
      <c r="J11" s="910"/>
    </row>
    <row r="12" spans="1:10" s="170" customFormat="1" ht="14.25">
      <c r="A12" s="172"/>
      <c r="B12" s="909"/>
      <c r="C12" s="171"/>
      <c r="D12" s="171"/>
      <c r="E12" s="171"/>
      <c r="F12" s="171"/>
      <c r="G12" s="171"/>
      <c r="H12" s="171"/>
      <c r="I12" s="171"/>
      <c r="J12" s="910"/>
    </row>
    <row r="13" spans="1:10" s="170" customFormat="1" ht="14.25">
      <c r="B13" s="909"/>
      <c r="C13" s="171"/>
      <c r="D13" s="171"/>
      <c r="E13" s="171"/>
      <c r="F13" s="171"/>
      <c r="G13" s="171"/>
      <c r="H13" s="171"/>
      <c r="I13" s="171"/>
      <c r="J13" s="910"/>
    </row>
    <row r="14" spans="1:10" s="170" customFormat="1" ht="14.25">
      <c r="A14" s="172"/>
      <c r="B14" s="909"/>
      <c r="C14" s="171"/>
      <c r="D14" s="171"/>
      <c r="E14" s="171"/>
      <c r="F14" s="171"/>
      <c r="G14" s="171"/>
      <c r="H14" s="171"/>
      <c r="I14" s="171"/>
      <c r="J14" s="910"/>
    </row>
    <row r="15" spans="1:10" s="170" customFormat="1" ht="14.25">
      <c r="A15" s="172"/>
      <c r="B15" s="909"/>
      <c r="C15" s="171"/>
      <c r="D15" s="171"/>
      <c r="E15" s="171"/>
      <c r="F15" s="171"/>
      <c r="G15" s="171"/>
      <c r="H15" s="171"/>
      <c r="I15" s="171"/>
      <c r="J15" s="910"/>
    </row>
    <row r="16" spans="1:10" s="170" customFormat="1" ht="14.25">
      <c r="A16" s="172"/>
      <c r="B16" s="909"/>
      <c r="C16" s="171"/>
      <c r="D16" s="171"/>
      <c r="E16" s="171"/>
      <c r="F16" s="171"/>
      <c r="G16" s="171"/>
      <c r="H16" s="171"/>
      <c r="I16" s="171"/>
      <c r="J16" s="910"/>
    </row>
    <row r="17" spans="1:10" s="170" customFormat="1" ht="14.25">
      <c r="A17" s="172"/>
      <c r="B17" s="909"/>
      <c r="C17" s="171"/>
      <c r="D17" s="171"/>
      <c r="E17" s="171"/>
      <c r="F17" s="171"/>
      <c r="G17" s="171"/>
      <c r="H17" s="171"/>
      <c r="I17" s="171"/>
      <c r="J17" s="910"/>
    </row>
    <row r="18" spans="1:10" s="170" customFormat="1" ht="14.25">
      <c r="A18" s="172"/>
      <c r="B18" s="909"/>
      <c r="C18" s="171"/>
      <c r="D18" s="171"/>
      <c r="E18" s="171"/>
      <c r="F18" s="171"/>
      <c r="G18" s="171"/>
      <c r="H18" s="171"/>
      <c r="I18" s="171"/>
      <c r="J18" s="910"/>
    </row>
    <row r="19" spans="1:10" s="170" customFormat="1" ht="14.25">
      <c r="B19" s="909"/>
      <c r="C19" s="171"/>
      <c r="D19" s="171"/>
      <c r="E19" s="171"/>
      <c r="F19" s="171"/>
      <c r="G19" s="171"/>
      <c r="H19" s="171"/>
      <c r="I19" s="171"/>
      <c r="J19" s="910"/>
    </row>
    <row r="20" spans="1:10" s="170" customFormat="1" ht="14.25">
      <c r="A20" s="172"/>
      <c r="B20" s="909"/>
      <c r="C20" s="171"/>
      <c r="D20" s="171"/>
      <c r="E20" s="171"/>
      <c r="F20" s="171"/>
      <c r="G20" s="171"/>
      <c r="H20" s="171"/>
      <c r="I20" s="171"/>
      <c r="J20" s="910"/>
    </row>
    <row r="21" spans="1:10" s="170" customFormat="1" ht="14.25">
      <c r="A21" s="172"/>
      <c r="B21" s="909"/>
      <c r="C21" s="171"/>
      <c r="D21" s="171"/>
      <c r="E21" s="171"/>
      <c r="F21" s="171"/>
      <c r="G21" s="171"/>
      <c r="H21" s="171"/>
      <c r="I21" s="171"/>
      <c r="J21" s="910"/>
    </row>
    <row r="22" spans="1:10" s="170" customFormat="1" ht="14.25">
      <c r="A22" s="172"/>
      <c r="B22" s="909"/>
      <c r="C22" s="171"/>
      <c r="D22" s="171"/>
      <c r="E22" s="171"/>
      <c r="F22" s="171"/>
      <c r="G22" s="171"/>
      <c r="H22" s="171"/>
      <c r="I22" s="171"/>
      <c r="J22" s="910"/>
    </row>
    <row r="23" spans="1:10" s="170" customFormat="1" ht="14.25">
      <c r="A23" s="172"/>
      <c r="B23" s="909"/>
      <c r="C23" s="171"/>
      <c r="D23" s="171"/>
      <c r="E23" s="171"/>
      <c r="F23" s="171"/>
      <c r="G23" s="171"/>
      <c r="H23" s="171"/>
      <c r="I23" s="171"/>
      <c r="J23" s="910"/>
    </row>
    <row r="24" spans="1:10" s="170" customFormat="1" ht="14.25">
      <c r="A24" s="172"/>
      <c r="B24" s="909"/>
      <c r="C24" s="171"/>
      <c r="D24" s="171"/>
      <c r="E24" s="171"/>
      <c r="F24" s="171"/>
      <c r="G24" s="171"/>
      <c r="H24" s="171"/>
      <c r="I24" s="171"/>
      <c r="J24" s="910"/>
    </row>
    <row r="25" spans="1:10" s="170" customFormat="1" ht="14.25">
      <c r="B25" s="909"/>
      <c r="C25" s="171"/>
      <c r="D25" s="171"/>
      <c r="E25" s="171"/>
      <c r="F25" s="171"/>
      <c r="G25" s="171"/>
      <c r="H25" s="171"/>
      <c r="I25" s="171"/>
      <c r="J25" s="910"/>
    </row>
    <row r="26" spans="1:10" s="170" customFormat="1" ht="14.25">
      <c r="A26" s="172"/>
      <c r="B26" s="909"/>
      <c r="C26" s="171"/>
      <c r="D26" s="171"/>
      <c r="E26" s="171"/>
      <c r="F26" s="171"/>
      <c r="G26" s="171"/>
      <c r="H26" s="171"/>
      <c r="I26" s="171"/>
      <c r="J26" s="910"/>
    </row>
    <row r="27" spans="1:10" s="170" customFormat="1" ht="14.25">
      <c r="A27" s="172"/>
      <c r="B27" s="909"/>
      <c r="C27" s="171"/>
      <c r="D27" s="171"/>
      <c r="E27" s="171"/>
      <c r="F27" s="171"/>
      <c r="G27" s="171"/>
      <c r="H27" s="171"/>
      <c r="I27" s="171"/>
      <c r="J27" s="910"/>
    </row>
    <row r="28" spans="1:10" s="170" customFormat="1" ht="14.25">
      <c r="A28" s="172"/>
      <c r="B28" s="909"/>
      <c r="C28" s="171"/>
      <c r="D28" s="171"/>
      <c r="E28" s="171"/>
      <c r="F28" s="171"/>
      <c r="G28" s="171"/>
      <c r="H28" s="171"/>
      <c r="I28" s="171"/>
      <c r="J28" s="910"/>
    </row>
    <row r="29" spans="1:10" s="170" customFormat="1" ht="14.25">
      <c r="B29" s="909"/>
      <c r="C29" s="171"/>
      <c r="D29" s="171"/>
      <c r="E29" s="171"/>
      <c r="F29" s="171"/>
      <c r="G29" s="171"/>
      <c r="H29" s="171"/>
      <c r="I29" s="171"/>
      <c r="J29" s="910"/>
    </row>
    <row r="30" spans="1:10" s="170" customFormat="1" ht="15" customHeight="1">
      <c r="A30" s="172"/>
      <c r="B30" s="909"/>
      <c r="C30" s="171"/>
      <c r="D30" s="171"/>
      <c r="E30" s="171"/>
      <c r="F30" s="171"/>
      <c r="G30" s="171"/>
      <c r="H30" s="171"/>
      <c r="I30" s="171"/>
      <c r="J30" s="910"/>
    </row>
    <row r="31" spans="1:10" s="170" customFormat="1" ht="14.25">
      <c r="A31" s="172"/>
      <c r="B31" s="909"/>
      <c r="C31" s="171"/>
      <c r="D31" s="171"/>
      <c r="E31" s="171"/>
      <c r="F31" s="171"/>
      <c r="G31" s="171"/>
      <c r="H31" s="171"/>
      <c r="I31" s="171"/>
      <c r="J31" s="910"/>
    </row>
    <row r="32" spans="1:10" s="170" customFormat="1" ht="14.25">
      <c r="A32" s="172"/>
      <c r="B32" s="909"/>
      <c r="C32" s="171"/>
      <c r="D32" s="171"/>
      <c r="E32" s="171"/>
      <c r="F32" s="171"/>
      <c r="G32" s="171"/>
      <c r="H32" s="171"/>
      <c r="I32" s="171"/>
      <c r="J32" s="910"/>
    </row>
    <row r="33" spans="1:10" s="170" customFormat="1" ht="14.25">
      <c r="A33" s="172"/>
      <c r="B33" s="909"/>
      <c r="C33" s="171"/>
      <c r="D33" s="171"/>
      <c r="E33" s="171"/>
      <c r="F33" s="171"/>
      <c r="G33" s="171"/>
      <c r="H33" s="171"/>
      <c r="I33" s="171"/>
      <c r="J33" s="910"/>
    </row>
    <row r="34" spans="1:10" s="170" customFormat="1" ht="14.25">
      <c r="A34" s="172"/>
      <c r="B34" s="909"/>
      <c r="C34" s="171"/>
      <c r="D34" s="171"/>
      <c r="E34" s="171"/>
      <c r="F34" s="171"/>
      <c r="G34" s="171"/>
      <c r="H34" s="171"/>
      <c r="I34" s="171"/>
      <c r="J34" s="910"/>
    </row>
    <row r="35" spans="1:10" s="170" customFormat="1" ht="14.25">
      <c r="A35" s="172"/>
      <c r="B35" s="909"/>
      <c r="C35" s="171"/>
      <c r="D35" s="171"/>
      <c r="E35" s="171"/>
      <c r="F35" s="171"/>
      <c r="G35" s="171"/>
      <c r="H35" s="171"/>
      <c r="I35" s="171"/>
      <c r="J35" s="910"/>
    </row>
    <row r="36" spans="1:10" s="170" customFormat="1" ht="14.25">
      <c r="A36" s="172"/>
      <c r="B36" s="909"/>
      <c r="C36" s="171"/>
      <c r="D36" s="171"/>
      <c r="E36" s="171"/>
      <c r="F36" s="171"/>
      <c r="G36" s="171"/>
      <c r="H36" s="171"/>
      <c r="I36" s="171"/>
      <c r="J36" s="910"/>
    </row>
    <row r="37" spans="1:10" s="170" customFormat="1" ht="14.25" customHeight="1">
      <c r="A37" s="171"/>
      <c r="B37" s="909"/>
      <c r="C37" s="171"/>
      <c r="D37" s="171"/>
      <c r="E37" s="171"/>
      <c r="F37" s="171"/>
      <c r="G37" s="171"/>
      <c r="H37" s="171"/>
      <c r="I37" s="171"/>
      <c r="J37" s="910"/>
    </row>
    <row r="38" spans="1:10" s="170" customFormat="1" ht="14.25" customHeight="1">
      <c r="A38" s="171"/>
      <c r="B38" s="909"/>
      <c r="C38" s="171"/>
      <c r="D38" s="171"/>
      <c r="E38" s="171"/>
      <c r="F38" s="171"/>
      <c r="G38" s="171"/>
      <c r="H38" s="171"/>
      <c r="I38" s="171"/>
      <c r="J38" s="910"/>
    </row>
    <row r="39" spans="1:10" s="170" customFormat="1" ht="14.25" customHeight="1">
      <c r="A39" s="171"/>
      <c r="B39" s="909"/>
      <c r="C39" s="171"/>
      <c r="D39" s="171"/>
      <c r="E39" s="171"/>
      <c r="F39" s="171"/>
      <c r="G39" s="171"/>
      <c r="H39" s="171"/>
      <c r="I39" s="171"/>
      <c r="J39" s="910"/>
    </row>
    <row r="40" spans="1:10" s="170" customFormat="1" ht="5.0999999999999996" customHeight="1">
      <c r="A40" s="171"/>
      <c r="B40" s="909"/>
      <c r="C40" s="171"/>
      <c r="D40" s="171"/>
      <c r="E40" s="171"/>
      <c r="F40" s="171"/>
      <c r="G40" s="171"/>
      <c r="H40" s="171"/>
      <c r="I40" s="171"/>
      <c r="J40" s="910"/>
    </row>
    <row r="41" spans="1:10" ht="14.25">
      <c r="A41" s="171"/>
      <c r="B41" s="914"/>
      <c r="C41" s="254"/>
      <c r="D41" s="254"/>
      <c r="E41" s="254"/>
      <c r="F41" s="254"/>
      <c r="G41" s="254"/>
      <c r="H41" s="254"/>
      <c r="I41" s="254"/>
      <c r="J41" s="915"/>
    </row>
    <row r="42" spans="1:10" ht="14.25">
      <c r="A42" s="171"/>
      <c r="B42" s="914"/>
      <c r="C42" s="254"/>
      <c r="D42" s="254"/>
      <c r="E42" s="254"/>
      <c r="F42" s="254"/>
      <c r="G42" s="254"/>
      <c r="H42" s="254"/>
      <c r="I42" s="254"/>
      <c r="J42" s="915"/>
    </row>
    <row r="43" spans="1:10" s="170" customFormat="1" ht="5.0999999999999996" customHeight="1">
      <c r="A43" s="171"/>
      <c r="B43" s="909"/>
      <c r="C43" s="171"/>
      <c r="D43" s="171"/>
      <c r="E43" s="171"/>
      <c r="F43" s="171"/>
      <c r="G43" s="171"/>
      <c r="H43" s="171"/>
      <c r="I43" s="171"/>
      <c r="J43" s="910"/>
    </row>
    <row r="44" spans="1:10" s="170" customFormat="1" ht="14.25">
      <c r="A44" s="171"/>
      <c r="B44" s="909"/>
      <c r="C44" s="171"/>
      <c r="D44" s="171"/>
      <c r="E44" s="171"/>
      <c r="F44" s="171"/>
      <c r="G44" s="171"/>
      <c r="H44" s="171"/>
      <c r="I44" s="171"/>
      <c r="J44" s="910"/>
    </row>
    <row r="45" spans="1:10" s="170" customFormat="1" ht="14.25">
      <c r="A45" s="171"/>
      <c r="B45" s="909"/>
      <c r="C45" s="171"/>
      <c r="D45" s="171"/>
      <c r="E45" s="171"/>
      <c r="F45" s="171"/>
      <c r="G45" s="171"/>
      <c r="H45" s="171"/>
      <c r="I45" s="171"/>
      <c r="J45" s="910"/>
    </row>
    <row r="46" spans="1:10" s="170" customFormat="1" ht="14.25">
      <c r="A46" s="171"/>
      <c r="B46" s="909"/>
      <c r="C46" s="171"/>
      <c r="D46" s="171"/>
      <c r="E46" s="171"/>
      <c r="F46" s="171"/>
      <c r="G46" s="171"/>
      <c r="H46" s="171"/>
      <c r="I46" s="171"/>
      <c r="J46" s="910"/>
    </row>
    <row r="47" spans="1:10" s="170" customFormat="1" ht="14.25">
      <c r="A47" s="171"/>
      <c r="B47" s="909"/>
      <c r="C47" s="171"/>
      <c r="D47" s="171"/>
      <c r="E47" s="171"/>
      <c r="F47" s="171"/>
      <c r="G47" s="171"/>
      <c r="H47" s="171"/>
      <c r="I47" s="171"/>
      <c r="J47" s="910"/>
    </row>
    <row r="48" spans="1:10" s="170" customFormat="1" ht="14.25">
      <c r="B48" s="909"/>
      <c r="C48" s="171"/>
      <c r="D48" s="171"/>
      <c r="E48" s="171"/>
      <c r="F48" s="171"/>
      <c r="G48" s="171"/>
      <c r="H48" s="171"/>
      <c r="I48" s="171"/>
      <c r="J48" s="910"/>
    </row>
    <row r="49" spans="2:10" s="170" customFormat="1" ht="14.25">
      <c r="B49" s="909"/>
      <c r="C49" s="171"/>
      <c r="D49" s="171"/>
      <c r="E49" s="171"/>
      <c r="F49" s="171"/>
      <c r="G49" s="171"/>
      <c r="H49" s="171"/>
      <c r="I49" s="171"/>
      <c r="J49" s="910"/>
    </row>
    <row r="50" spans="2:10" s="170" customFormat="1" ht="14.25">
      <c r="B50" s="909"/>
      <c r="C50" s="171"/>
      <c r="D50" s="171"/>
      <c r="E50" s="171"/>
      <c r="F50" s="171"/>
      <c r="G50" s="171"/>
      <c r="H50" s="171"/>
      <c r="I50" s="171"/>
      <c r="J50" s="910"/>
    </row>
    <row r="51" spans="2:10" s="170" customFormat="1" ht="14.25">
      <c r="B51" s="909"/>
      <c r="C51" s="171"/>
      <c r="D51" s="171"/>
      <c r="E51" s="171"/>
      <c r="F51" s="171"/>
      <c r="G51" s="171"/>
      <c r="H51" s="171"/>
      <c r="I51" s="171"/>
      <c r="J51" s="910"/>
    </row>
    <row r="52" spans="2:10" s="170" customFormat="1" ht="14.25">
      <c r="B52" s="909"/>
      <c r="C52" s="171"/>
      <c r="D52" s="171"/>
      <c r="E52" s="171"/>
      <c r="F52" s="171"/>
      <c r="G52" s="171"/>
      <c r="H52" s="171"/>
      <c r="I52" s="171"/>
      <c r="J52" s="910"/>
    </row>
    <row r="53" spans="2:10" s="170" customFormat="1" ht="14.25">
      <c r="B53" s="909"/>
      <c r="C53" s="171"/>
      <c r="D53" s="171"/>
      <c r="E53" s="171"/>
      <c r="F53" s="171"/>
      <c r="G53" s="171"/>
      <c r="H53" s="171"/>
      <c r="I53" s="171"/>
      <c r="J53" s="910"/>
    </row>
    <row r="54" spans="2:10" s="170" customFormat="1" ht="15" thickBot="1">
      <c r="B54" s="911"/>
      <c r="C54" s="912"/>
      <c r="D54" s="912"/>
      <c r="E54" s="912"/>
      <c r="F54" s="912"/>
      <c r="G54" s="912"/>
      <c r="H54" s="912"/>
      <c r="I54" s="912"/>
      <c r="J54" s="913"/>
    </row>
    <row r="55" spans="2:10" s="170" customFormat="1" ht="14.25">
      <c r="B55" s="1476" t="s">
        <v>524</v>
      </c>
      <c r="C55" s="1477"/>
      <c r="D55" s="1477"/>
      <c r="E55" s="1477"/>
      <c r="F55" s="1477"/>
      <c r="G55" s="1477"/>
      <c r="H55" s="1477"/>
      <c r="I55" s="1477"/>
      <c r="J55" s="1477"/>
    </row>
    <row r="56" spans="2:10" s="170" customFormat="1" ht="14.25"/>
    <row r="57" spans="2:10" s="170" customFormat="1" ht="14.25"/>
    <row r="58" spans="2:10" s="170" customFormat="1" ht="14.25"/>
    <row r="59" spans="2:10" s="170" customFormat="1" ht="14.25"/>
    <row r="60" spans="2:10" s="170" customFormat="1" ht="14.25"/>
    <row r="61" spans="2:10" s="170" customFormat="1" ht="14.25"/>
    <row r="62" spans="2:10" s="170" customFormat="1" ht="14.25"/>
    <row r="63" spans="2:10" s="170" customFormat="1" ht="14.25"/>
    <row r="64" spans="2:10" s="170" customFormat="1" ht="14.25"/>
    <row r="65" s="170" customFormat="1" ht="14.25"/>
    <row r="66" s="170" customFormat="1" ht="14.25"/>
    <row r="67" s="170" customFormat="1" ht="14.25"/>
    <row r="68" s="170" customFormat="1" ht="14.25"/>
    <row r="69" s="170" customFormat="1" ht="14.25"/>
    <row r="70" s="170" customFormat="1" ht="14.25"/>
    <row r="71" s="170" customFormat="1" ht="14.25"/>
    <row r="72" s="170" customFormat="1" ht="14.25"/>
    <row r="73" s="170" customFormat="1" ht="14.25"/>
    <row r="74" s="170" customFormat="1" ht="14.25"/>
    <row r="75" s="170" customFormat="1" ht="14.25"/>
    <row r="76" s="170" customFormat="1" ht="14.25"/>
    <row r="77" s="170" customFormat="1" ht="14.25"/>
    <row r="78" s="170" customFormat="1" ht="14.25"/>
    <row r="79" s="170" customFormat="1" ht="14.25"/>
    <row r="80" s="170" customFormat="1" ht="14.25"/>
    <row r="81" s="170" customFormat="1" ht="14.25"/>
    <row r="82" s="170" customFormat="1" ht="14.25"/>
    <row r="83" s="170" customFormat="1" ht="14.25"/>
    <row r="84" s="170" customFormat="1" ht="14.25"/>
    <row r="85" s="170" customFormat="1" ht="14.25"/>
    <row r="86" s="170" customFormat="1" ht="14.25"/>
    <row r="87" s="170" customFormat="1" ht="14.25"/>
    <row r="88" s="170" customFormat="1" ht="14.25"/>
    <row r="89" s="170" customFormat="1" ht="14.25"/>
    <row r="90" s="170" customFormat="1" ht="14.25"/>
    <row r="91" s="170" customFormat="1" ht="14.25"/>
    <row r="92" s="170" customFormat="1" ht="14.25"/>
    <row r="93" s="170" customFormat="1" ht="14.25"/>
    <row r="94" s="174" customFormat="1" ht="14.25"/>
    <row r="95" s="174" customFormat="1" ht="14.25"/>
    <row r="96" s="174" customFormat="1" ht="14.25"/>
    <row r="97" s="174" customFormat="1" ht="14.25"/>
    <row r="98" s="174" customFormat="1" ht="14.25"/>
    <row r="99" s="174" customFormat="1" ht="14.25"/>
    <row r="100" s="174" customFormat="1" ht="14.25"/>
    <row r="101" s="174" customFormat="1" ht="14.25"/>
    <row r="102" s="174" customFormat="1" ht="14.25"/>
    <row r="103" s="174" customFormat="1" ht="14.25"/>
    <row r="104" s="174" customFormat="1" ht="14.25"/>
    <row r="105" s="174" customFormat="1" ht="14.25"/>
    <row r="106" s="174" customFormat="1" ht="14.25"/>
    <row r="107" s="174" customFormat="1" ht="14.25"/>
    <row r="108" s="174" customFormat="1" ht="14.25"/>
    <row r="109" s="174" customFormat="1" ht="14.25"/>
    <row r="110" s="174" customFormat="1" ht="14.25"/>
    <row r="111" s="174" customFormat="1" ht="14.25"/>
    <row r="112" s="174" customFormat="1" ht="14.25"/>
    <row r="113" s="174" customFormat="1" ht="14.25"/>
    <row r="114" s="174" customFormat="1" ht="14.25"/>
    <row r="115" s="174" customFormat="1" ht="14.25"/>
    <row r="116" s="174" customFormat="1" ht="14.25"/>
    <row r="117" s="175" customFormat="1" ht="14.25"/>
    <row r="118" s="175" customFormat="1" ht="14.25"/>
    <row r="119" s="175" customFormat="1" ht="14.25"/>
    <row r="120" s="175" customFormat="1" ht="14.25"/>
    <row r="121" s="175" customFormat="1" ht="14.25"/>
    <row r="122" s="175" customFormat="1" ht="14.25"/>
    <row r="123" s="175" customFormat="1" ht="14.25"/>
    <row r="124" s="175" customFormat="1" ht="14.25"/>
    <row r="125" s="175" customFormat="1" ht="14.25"/>
    <row r="126" s="175" customFormat="1" ht="14.25"/>
    <row r="127" s="175" customFormat="1" ht="14.25"/>
    <row r="128" s="175" customFormat="1" ht="14.25"/>
    <row r="129" s="175" customFormat="1" ht="14.25"/>
    <row r="130" s="175" customFormat="1" ht="14.25"/>
    <row r="131" s="175" customFormat="1" ht="14.25"/>
    <row r="132" s="175" customFormat="1" ht="14.25"/>
    <row r="133" s="175" customFormat="1" ht="14.25"/>
    <row r="134" s="175" customFormat="1" ht="14.25"/>
    <row r="135" s="175" customFormat="1" ht="14.25"/>
    <row r="136" s="175" customFormat="1" ht="14.25"/>
    <row r="137" s="175" customFormat="1" ht="14.25"/>
    <row r="138" s="175" customFormat="1" ht="14.25"/>
    <row r="139" s="175" customFormat="1" ht="14.25"/>
    <row r="140" s="175" customFormat="1" ht="14.25"/>
    <row r="141" s="175" customFormat="1" ht="14.25"/>
    <row r="142" s="175" customFormat="1" ht="14.25"/>
    <row r="143" s="175" customFormat="1" ht="14.25"/>
    <row r="144" s="175" customFormat="1" ht="14.25"/>
    <row r="145" s="175" customFormat="1" ht="14.25"/>
    <row r="146" s="175" customFormat="1" ht="14.25"/>
    <row r="147" s="175" customFormat="1" ht="14.25"/>
    <row r="148" s="175" customFormat="1" ht="14.25"/>
    <row r="149" s="175" customFormat="1" ht="14.25"/>
    <row r="150" s="175" customFormat="1" ht="14.25"/>
    <row r="151" s="175" customFormat="1" ht="14.25"/>
    <row r="152" s="175" customFormat="1" ht="14.25"/>
    <row r="153" s="175" customFormat="1" ht="14.25"/>
    <row r="154" s="175" customFormat="1" ht="14.25"/>
    <row r="155" s="175" customFormat="1" ht="14.25"/>
    <row r="156" s="175" customFormat="1" ht="14.25"/>
    <row r="157" s="175" customFormat="1" ht="14.25"/>
    <row r="158" s="175" customFormat="1" ht="14.25"/>
  </sheetData>
  <sheetProtection password="CF4C" sheet="1" objects="1" scenarios="1"/>
  <mergeCells count="1">
    <mergeCell ref="B55:J55"/>
  </mergeCells>
  <printOptions horizontalCentered="1"/>
  <pageMargins left="0.35433070866141736" right="0.35433070866141736" top="0.98425196850393704" bottom="0.59055118110236227" header="0" footer="0"/>
  <pageSetup scale="80" orientation="landscape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6">
    <tabColor rgb="FF92D050"/>
  </sheetPr>
  <dimension ref="B1:J140"/>
  <sheetViews>
    <sheetView zoomScale="51" zoomScaleNormal="51" workbookViewId="0">
      <selection activeCell="M68" sqref="M68"/>
    </sheetView>
  </sheetViews>
  <sheetFormatPr baseColWidth="10" defaultColWidth="17.42578125" defaultRowHeight="12.75"/>
  <cols>
    <col min="1" max="1" width="17.42578125" style="43"/>
    <col min="2" max="4" width="16.7109375" style="43" customWidth="1"/>
    <col min="5" max="7" width="29.140625" style="43" customWidth="1"/>
    <col min="8" max="8" width="16.7109375" style="43" customWidth="1"/>
    <col min="9" max="9" width="4.7109375" style="43" customWidth="1"/>
    <col min="10" max="16384" width="17.42578125" style="43"/>
  </cols>
  <sheetData>
    <row r="1" spans="2:10" ht="13.5" thickBot="1"/>
    <row r="2" spans="2:10" s="291" customFormat="1" ht="27" thickBot="1">
      <c r="B2" s="926" t="s">
        <v>468</v>
      </c>
      <c r="C2" s="918"/>
      <c r="D2" s="918"/>
      <c r="E2" s="918"/>
      <c r="F2" s="918"/>
      <c r="G2" s="918"/>
      <c r="H2" s="918"/>
      <c r="I2" s="918"/>
      <c r="J2" s="919"/>
    </row>
    <row r="3" spans="2:10" s="291" customFormat="1" ht="5.0999999999999996" customHeight="1">
      <c r="B3" s="903"/>
      <c r="C3" s="904"/>
      <c r="D3" s="904"/>
      <c r="E3" s="904"/>
      <c r="F3" s="904"/>
      <c r="G3" s="904"/>
      <c r="H3" s="904"/>
      <c r="I3" s="904"/>
      <c r="J3" s="905"/>
    </row>
    <row r="4" spans="2:10" s="291" customFormat="1" ht="12.75" customHeight="1">
      <c r="B4" s="906"/>
      <c r="C4" s="907"/>
      <c r="D4" s="907"/>
      <c r="E4" s="907"/>
      <c r="F4" s="907"/>
      <c r="G4" s="907"/>
      <c r="H4" s="907"/>
      <c r="I4" s="907"/>
      <c r="J4" s="908"/>
    </row>
    <row r="5" spans="2:10" s="291" customFormat="1" ht="12.75" customHeight="1">
      <c r="B5" s="906"/>
      <c r="C5" s="907"/>
      <c r="D5" s="907"/>
      <c r="E5" s="907"/>
      <c r="F5" s="907"/>
      <c r="G5" s="907"/>
      <c r="H5" s="907"/>
      <c r="I5" s="907"/>
      <c r="J5" s="908"/>
    </row>
    <row r="6" spans="2:10" s="291" customFormat="1" ht="5.0999999999999996" customHeight="1">
      <c r="B6" s="906"/>
      <c r="C6" s="907"/>
      <c r="D6" s="907"/>
      <c r="E6" s="907"/>
      <c r="F6" s="907"/>
      <c r="G6" s="907"/>
      <c r="H6" s="907"/>
      <c r="I6" s="907"/>
      <c r="J6" s="908"/>
    </row>
    <row r="7" spans="2:10" s="170" customFormat="1" ht="14.25">
      <c r="B7" s="909"/>
      <c r="C7" s="171"/>
      <c r="D7" s="171"/>
      <c r="E7" s="171"/>
      <c r="F7" s="171"/>
      <c r="G7" s="171"/>
      <c r="H7" s="171"/>
      <c r="I7" s="171"/>
      <c r="J7" s="910"/>
    </row>
    <row r="8" spans="2:10" s="170" customFormat="1" ht="14.25">
      <c r="B8" s="909"/>
      <c r="C8" s="171"/>
      <c r="D8" s="171"/>
      <c r="E8" s="171"/>
      <c r="F8" s="171"/>
      <c r="G8" s="171"/>
      <c r="H8" s="171"/>
      <c r="I8" s="171"/>
      <c r="J8" s="910"/>
    </row>
    <row r="9" spans="2:10" s="170" customFormat="1" ht="14.25">
      <c r="B9" s="909"/>
      <c r="C9" s="171"/>
      <c r="D9" s="171"/>
      <c r="E9" s="171"/>
      <c r="F9" s="171"/>
      <c r="G9" s="171"/>
      <c r="H9" s="171"/>
      <c r="I9" s="171"/>
      <c r="J9" s="910"/>
    </row>
    <row r="10" spans="2:10" s="170" customFormat="1" ht="14.25">
      <c r="B10" s="909"/>
      <c r="C10" s="171"/>
      <c r="D10" s="171"/>
      <c r="E10" s="171"/>
      <c r="F10" s="171"/>
      <c r="G10" s="171"/>
      <c r="H10" s="171"/>
      <c r="I10" s="171"/>
      <c r="J10" s="910"/>
    </row>
    <row r="11" spans="2:10" s="170" customFormat="1" ht="14.25">
      <c r="B11" s="909"/>
      <c r="C11" s="171"/>
      <c r="D11" s="171"/>
      <c r="E11" s="171"/>
      <c r="F11" s="171"/>
      <c r="G11" s="171"/>
      <c r="H11" s="171"/>
      <c r="I11" s="171"/>
      <c r="J11" s="910"/>
    </row>
    <row r="12" spans="2:10" s="170" customFormat="1" ht="14.25">
      <c r="B12" s="909"/>
      <c r="C12" s="171"/>
      <c r="D12" s="171"/>
      <c r="E12" s="171"/>
      <c r="F12" s="171"/>
      <c r="G12" s="171"/>
      <c r="H12" s="171"/>
      <c r="I12" s="171"/>
      <c r="J12" s="910"/>
    </row>
    <row r="13" spans="2:10" s="170" customFormat="1" ht="14.25">
      <c r="B13" s="909"/>
      <c r="C13" s="171"/>
      <c r="D13" s="171"/>
      <c r="E13" s="171"/>
      <c r="F13" s="171"/>
      <c r="G13" s="171"/>
      <c r="H13" s="171"/>
      <c r="I13" s="171"/>
      <c r="J13" s="910"/>
    </row>
    <row r="14" spans="2:10" s="170" customFormat="1" ht="14.25">
      <c r="B14" s="909"/>
      <c r="C14" s="171"/>
      <c r="D14" s="171"/>
      <c r="E14" s="171"/>
      <c r="F14" s="171"/>
      <c r="G14" s="171"/>
      <c r="H14" s="171"/>
      <c r="I14" s="171"/>
      <c r="J14" s="910"/>
    </row>
    <row r="15" spans="2:10" s="170" customFormat="1" ht="14.25">
      <c r="B15" s="909"/>
      <c r="C15" s="171"/>
      <c r="D15" s="171"/>
      <c r="E15" s="171"/>
      <c r="F15" s="171"/>
      <c r="G15" s="171"/>
      <c r="H15" s="171"/>
      <c r="I15" s="171"/>
      <c r="J15" s="910"/>
    </row>
    <row r="16" spans="2:10" s="170" customFormat="1" ht="14.25">
      <c r="B16" s="909"/>
      <c r="C16" s="171"/>
      <c r="D16" s="171"/>
      <c r="E16" s="171"/>
      <c r="F16" s="171"/>
      <c r="G16" s="171"/>
      <c r="H16" s="171"/>
      <c r="I16" s="171"/>
      <c r="J16" s="910"/>
    </row>
    <row r="17" spans="2:10" s="170" customFormat="1" ht="14.25">
      <c r="B17" s="909"/>
      <c r="C17" s="171"/>
      <c r="D17" s="171"/>
      <c r="E17" s="171"/>
      <c r="F17" s="171"/>
      <c r="G17" s="171"/>
      <c r="H17" s="171"/>
      <c r="I17" s="171"/>
      <c r="J17" s="910"/>
    </row>
    <row r="18" spans="2:10" s="170" customFormat="1" ht="14.25">
      <c r="B18" s="909"/>
      <c r="C18" s="171"/>
      <c r="D18" s="171"/>
      <c r="E18" s="171"/>
      <c r="F18" s="171"/>
      <c r="G18" s="171"/>
      <c r="H18" s="171"/>
      <c r="I18" s="171"/>
      <c r="J18" s="910"/>
    </row>
    <row r="19" spans="2:10" s="170" customFormat="1" ht="14.25">
      <c r="B19" s="909"/>
      <c r="C19" s="171"/>
      <c r="D19" s="171"/>
      <c r="E19" s="171"/>
      <c r="F19" s="171"/>
      <c r="G19" s="171"/>
      <c r="H19" s="171"/>
      <c r="I19" s="171"/>
      <c r="J19" s="910"/>
    </row>
    <row r="20" spans="2:10" s="170" customFormat="1" ht="14.25">
      <c r="B20" s="909"/>
      <c r="C20" s="171"/>
      <c r="D20" s="171"/>
      <c r="E20" s="171"/>
      <c r="F20" s="171"/>
      <c r="G20" s="171"/>
      <c r="H20" s="171"/>
      <c r="I20" s="171"/>
      <c r="J20" s="910"/>
    </row>
    <row r="21" spans="2:10" s="170" customFormat="1" ht="14.25">
      <c r="B21" s="909"/>
      <c r="C21" s="171"/>
      <c r="D21" s="171"/>
      <c r="E21" s="171"/>
      <c r="F21" s="171"/>
      <c r="G21" s="171"/>
      <c r="H21" s="171"/>
      <c r="I21" s="171"/>
      <c r="J21" s="910"/>
    </row>
    <row r="22" spans="2:10" s="170" customFormat="1" ht="14.25">
      <c r="B22" s="909"/>
      <c r="C22" s="171"/>
      <c r="D22" s="171"/>
      <c r="E22" s="171"/>
      <c r="F22" s="171"/>
      <c r="G22" s="171"/>
      <c r="H22" s="171"/>
      <c r="I22" s="171"/>
      <c r="J22" s="910"/>
    </row>
    <row r="23" spans="2:10" s="170" customFormat="1" ht="14.25">
      <c r="B23" s="909"/>
      <c r="C23" s="171"/>
      <c r="D23" s="171"/>
      <c r="E23" s="171"/>
      <c r="F23" s="171"/>
      <c r="G23" s="171"/>
      <c r="H23" s="171"/>
      <c r="I23" s="171"/>
      <c r="J23" s="910"/>
    </row>
    <row r="24" spans="2:10" s="170" customFormat="1" ht="14.25">
      <c r="B24" s="909"/>
      <c r="C24" s="171"/>
      <c r="D24" s="171"/>
      <c r="E24" s="171"/>
      <c r="F24" s="171"/>
      <c r="G24" s="171"/>
      <c r="H24" s="171"/>
      <c r="I24" s="171"/>
      <c r="J24" s="910"/>
    </row>
    <row r="25" spans="2:10" s="170" customFormat="1" ht="14.25">
      <c r="B25" s="909"/>
      <c r="C25" s="171"/>
      <c r="D25" s="171"/>
      <c r="E25" s="171"/>
      <c r="F25" s="171"/>
      <c r="G25" s="171"/>
      <c r="H25" s="171"/>
      <c r="I25" s="171"/>
      <c r="J25" s="910"/>
    </row>
    <row r="26" spans="2:10" s="170" customFormat="1" ht="14.25">
      <c r="B26" s="909"/>
      <c r="C26" s="171"/>
      <c r="D26" s="171"/>
      <c r="E26" s="171"/>
      <c r="F26" s="171"/>
      <c r="G26" s="171"/>
      <c r="H26" s="171"/>
      <c r="I26" s="171"/>
      <c r="J26" s="910"/>
    </row>
    <row r="27" spans="2:10" s="170" customFormat="1" ht="14.25">
      <c r="B27" s="909"/>
      <c r="C27" s="171"/>
      <c r="D27" s="171"/>
      <c r="E27" s="171"/>
      <c r="F27" s="171"/>
      <c r="G27" s="171"/>
      <c r="H27" s="171"/>
      <c r="I27" s="171"/>
      <c r="J27" s="910"/>
    </row>
    <row r="28" spans="2:10" s="170" customFormat="1" ht="14.25">
      <c r="B28" s="909"/>
      <c r="C28" s="171"/>
      <c r="D28" s="171"/>
      <c r="E28" s="171"/>
      <c r="F28" s="171"/>
      <c r="G28" s="171"/>
      <c r="H28" s="171"/>
      <c r="I28" s="171"/>
      <c r="J28" s="910"/>
    </row>
    <row r="29" spans="2:10" s="170" customFormat="1" ht="14.25">
      <c r="B29" s="909"/>
      <c r="C29" s="171"/>
      <c r="D29" s="171"/>
      <c r="E29" s="171"/>
      <c r="F29" s="171"/>
      <c r="G29" s="171"/>
      <c r="H29" s="171"/>
      <c r="I29" s="171"/>
      <c r="J29" s="910"/>
    </row>
    <row r="30" spans="2:10" s="170" customFormat="1" ht="14.25">
      <c r="B30" s="909"/>
      <c r="C30" s="171"/>
      <c r="D30" s="171"/>
      <c r="E30" s="171"/>
      <c r="F30" s="171"/>
      <c r="G30" s="171"/>
      <c r="H30" s="171"/>
      <c r="I30" s="171"/>
      <c r="J30" s="910"/>
    </row>
    <row r="31" spans="2:10" s="170" customFormat="1" ht="14.25">
      <c r="B31" s="909"/>
      <c r="C31" s="171"/>
      <c r="D31" s="171"/>
      <c r="E31" s="171"/>
      <c r="F31" s="171"/>
      <c r="G31" s="171"/>
      <c r="H31" s="171"/>
      <c r="I31" s="171"/>
      <c r="J31" s="910"/>
    </row>
    <row r="32" spans="2:10" s="170" customFormat="1" ht="14.25">
      <c r="B32" s="909"/>
      <c r="C32" s="171"/>
      <c r="D32" s="171"/>
      <c r="E32" s="171"/>
      <c r="F32" s="171"/>
      <c r="G32" s="171"/>
      <c r="H32" s="171"/>
      <c r="I32" s="171"/>
      <c r="J32" s="910"/>
    </row>
    <row r="33" spans="2:10" s="170" customFormat="1" ht="14.25">
      <c r="B33" s="909"/>
      <c r="C33" s="171"/>
      <c r="D33" s="171"/>
      <c r="E33" s="171"/>
      <c r="F33" s="171"/>
      <c r="G33" s="171"/>
      <c r="H33" s="171"/>
      <c r="I33" s="171"/>
      <c r="J33" s="910"/>
    </row>
    <row r="34" spans="2:10" s="170" customFormat="1" ht="14.25">
      <c r="B34" s="909"/>
      <c r="C34" s="171"/>
      <c r="D34" s="171"/>
      <c r="E34" s="171"/>
      <c r="F34" s="171"/>
      <c r="G34" s="171"/>
      <c r="H34" s="171"/>
      <c r="I34" s="171"/>
      <c r="J34" s="910"/>
    </row>
    <row r="35" spans="2:10" s="170" customFormat="1" ht="14.25">
      <c r="B35" s="909"/>
      <c r="C35" s="171"/>
      <c r="D35" s="171"/>
      <c r="E35" s="171"/>
      <c r="F35" s="171"/>
      <c r="G35" s="171"/>
      <c r="H35" s="171"/>
      <c r="I35" s="171"/>
      <c r="J35" s="910"/>
    </row>
    <row r="36" spans="2:10" s="170" customFormat="1" ht="14.25">
      <c r="B36" s="909"/>
      <c r="C36" s="171"/>
      <c r="D36" s="171"/>
      <c r="E36" s="171"/>
      <c r="F36" s="171"/>
      <c r="G36" s="171"/>
      <c r="H36" s="171"/>
      <c r="I36" s="171"/>
      <c r="J36" s="910"/>
    </row>
    <row r="37" spans="2:10" s="170" customFormat="1" ht="4.5" customHeight="1">
      <c r="B37" s="909"/>
      <c r="C37" s="171"/>
      <c r="D37" s="171"/>
      <c r="E37" s="171"/>
      <c r="F37" s="171"/>
      <c r="G37" s="171"/>
      <c r="H37" s="171"/>
      <c r="I37" s="171"/>
      <c r="J37" s="910"/>
    </row>
    <row r="38" spans="2:10" s="170" customFormat="1" ht="14.25">
      <c r="B38" s="909"/>
      <c r="C38" s="171"/>
      <c r="D38" s="171"/>
      <c r="E38" s="171"/>
      <c r="F38" s="171"/>
      <c r="G38" s="171"/>
      <c r="H38" s="171"/>
      <c r="I38" s="171"/>
      <c r="J38" s="910"/>
    </row>
    <row r="39" spans="2:10">
      <c r="B39" s="914"/>
      <c r="C39" s="254"/>
      <c r="D39" s="254"/>
      <c r="E39" s="254"/>
      <c r="F39" s="254"/>
      <c r="G39" s="254"/>
      <c r="H39" s="254"/>
      <c r="I39" s="254"/>
      <c r="J39" s="915"/>
    </row>
    <row r="40" spans="2:10">
      <c r="B40" s="914"/>
      <c r="C40" s="254"/>
      <c r="D40" s="254"/>
      <c r="E40" s="254"/>
      <c r="F40" s="254"/>
      <c r="G40" s="254"/>
      <c r="H40" s="254"/>
      <c r="I40" s="254"/>
      <c r="J40" s="915"/>
    </row>
    <row r="41" spans="2:10">
      <c r="B41" s="914"/>
      <c r="C41" s="254"/>
      <c r="D41" s="254"/>
      <c r="E41" s="254"/>
      <c r="F41" s="254"/>
      <c r="G41" s="254"/>
      <c r="H41" s="254"/>
      <c r="I41" s="254"/>
      <c r="J41" s="915"/>
    </row>
    <row r="42" spans="2:10">
      <c r="B42" s="914"/>
      <c r="C42" s="254"/>
      <c r="D42" s="254"/>
      <c r="E42" s="254"/>
      <c r="F42" s="254"/>
      <c r="G42" s="254"/>
      <c r="H42" s="254"/>
      <c r="I42" s="254"/>
      <c r="J42" s="915"/>
    </row>
    <row r="43" spans="2:10">
      <c r="B43" s="914"/>
      <c r="C43" s="254"/>
      <c r="D43" s="254"/>
      <c r="E43" s="254"/>
      <c r="F43" s="254"/>
      <c r="G43" s="254"/>
      <c r="H43" s="254"/>
      <c r="I43" s="254"/>
      <c r="J43" s="915"/>
    </row>
    <row r="44" spans="2:10">
      <c r="B44" s="914"/>
      <c r="C44" s="254"/>
      <c r="D44" s="254"/>
      <c r="E44" s="254"/>
      <c r="F44" s="254"/>
      <c r="G44" s="254"/>
      <c r="H44" s="254"/>
      <c r="I44" s="254"/>
      <c r="J44" s="915"/>
    </row>
    <row r="45" spans="2:10">
      <c r="B45" s="914"/>
      <c r="C45" s="254"/>
      <c r="D45" s="254"/>
      <c r="E45" s="254"/>
      <c r="F45" s="254"/>
      <c r="G45" s="254"/>
      <c r="H45" s="254"/>
      <c r="I45" s="254"/>
      <c r="J45" s="915"/>
    </row>
    <row r="46" spans="2:10">
      <c r="B46" s="914"/>
      <c r="C46" s="254"/>
      <c r="D46" s="254"/>
      <c r="E46" s="254"/>
      <c r="F46" s="254"/>
      <c r="G46" s="254"/>
      <c r="H46" s="254"/>
      <c r="I46" s="254"/>
      <c r="J46" s="915"/>
    </row>
    <row r="47" spans="2:10">
      <c r="B47" s="914"/>
      <c r="C47" s="254"/>
      <c r="D47" s="254"/>
      <c r="E47" s="254"/>
      <c r="F47" s="254"/>
      <c r="G47" s="254"/>
      <c r="H47" s="254"/>
      <c r="I47" s="254"/>
      <c r="J47" s="915"/>
    </row>
    <row r="48" spans="2:10">
      <c r="B48" s="914"/>
      <c r="C48" s="254"/>
      <c r="D48" s="254"/>
      <c r="E48" s="254"/>
      <c r="F48" s="254"/>
      <c r="G48" s="254"/>
      <c r="H48" s="254"/>
      <c r="I48" s="254"/>
      <c r="J48" s="915"/>
    </row>
    <row r="49" spans="2:10">
      <c r="B49" s="914"/>
      <c r="C49" s="254"/>
      <c r="D49" s="254"/>
      <c r="E49" s="254"/>
      <c r="F49" s="254"/>
      <c r="G49" s="254"/>
      <c r="H49" s="254"/>
      <c r="I49" s="254"/>
      <c r="J49" s="915"/>
    </row>
    <row r="50" spans="2:10">
      <c r="B50" s="914"/>
      <c r="C50" s="254"/>
      <c r="D50" s="254"/>
      <c r="E50" s="254"/>
      <c r="F50" s="254"/>
      <c r="G50" s="254"/>
      <c r="H50" s="254"/>
      <c r="I50" s="254"/>
      <c r="J50" s="915"/>
    </row>
    <row r="51" spans="2:10">
      <c r="B51" s="914"/>
      <c r="C51" s="254"/>
      <c r="D51" s="254"/>
      <c r="E51" s="254"/>
      <c r="F51" s="254"/>
      <c r="G51" s="254"/>
      <c r="H51" s="254"/>
      <c r="I51" s="254"/>
      <c r="J51" s="915"/>
    </row>
    <row r="52" spans="2:10">
      <c r="B52" s="914"/>
      <c r="C52" s="254"/>
      <c r="D52" s="254"/>
      <c r="E52" s="254"/>
      <c r="F52" s="254"/>
      <c r="G52" s="254"/>
      <c r="H52" s="254"/>
      <c r="I52" s="254"/>
      <c r="J52" s="915"/>
    </row>
    <row r="53" spans="2:10">
      <c r="B53" s="914"/>
      <c r="C53" s="254"/>
      <c r="D53" s="254"/>
      <c r="E53" s="254"/>
      <c r="F53" s="254"/>
      <c r="G53" s="254"/>
      <c r="H53" s="254"/>
      <c r="I53" s="254"/>
      <c r="J53" s="915"/>
    </row>
    <row r="54" spans="2:10">
      <c r="B54" s="914"/>
      <c r="C54" s="254"/>
      <c r="D54" s="254"/>
      <c r="E54" s="254"/>
      <c r="F54" s="254"/>
      <c r="G54" s="254"/>
      <c r="H54" s="254"/>
      <c r="I54" s="254"/>
      <c r="J54" s="915"/>
    </row>
    <row r="55" spans="2:10">
      <c r="B55" s="914"/>
      <c r="C55" s="254"/>
      <c r="D55" s="254"/>
      <c r="E55" s="254"/>
      <c r="F55" s="254"/>
      <c r="G55" s="254"/>
      <c r="H55" s="254"/>
      <c r="I55" s="254"/>
      <c r="J55" s="915"/>
    </row>
    <row r="56" spans="2:10">
      <c r="B56" s="914"/>
      <c r="C56" s="254"/>
      <c r="D56" s="254"/>
      <c r="E56" s="254"/>
      <c r="F56" s="254"/>
      <c r="G56" s="254"/>
      <c r="H56" s="254"/>
      <c r="I56" s="254"/>
      <c r="J56" s="915"/>
    </row>
    <row r="57" spans="2:10">
      <c r="B57" s="914"/>
      <c r="C57" s="254"/>
      <c r="D57" s="254"/>
      <c r="E57" s="254"/>
      <c r="F57" s="254"/>
      <c r="G57" s="254"/>
      <c r="H57" s="254"/>
      <c r="I57" s="254"/>
      <c r="J57" s="915"/>
    </row>
    <row r="58" spans="2:10">
      <c r="B58" s="914"/>
      <c r="C58" s="254"/>
      <c r="D58" s="254"/>
      <c r="E58" s="254"/>
      <c r="F58" s="254"/>
      <c r="G58" s="254"/>
      <c r="H58" s="254"/>
      <c r="I58" s="254"/>
      <c r="J58" s="915"/>
    </row>
    <row r="59" spans="2:10">
      <c r="B59" s="914"/>
      <c r="C59" s="254"/>
      <c r="D59" s="254"/>
      <c r="E59" s="254"/>
      <c r="F59" s="254"/>
      <c r="G59" s="254"/>
      <c r="H59" s="254"/>
      <c r="I59" s="254"/>
      <c r="J59" s="915"/>
    </row>
    <row r="60" spans="2:10">
      <c r="B60" s="914"/>
      <c r="C60" s="254"/>
      <c r="D60" s="254"/>
      <c r="E60" s="254"/>
      <c r="F60" s="254"/>
      <c r="G60" s="254"/>
      <c r="H60" s="254"/>
      <c r="I60" s="254"/>
      <c r="J60" s="915"/>
    </row>
    <row r="61" spans="2:10">
      <c r="B61" s="914"/>
      <c r="C61" s="254"/>
      <c r="D61" s="254"/>
      <c r="E61" s="254"/>
      <c r="F61" s="254"/>
      <c r="G61" s="254"/>
      <c r="H61" s="254"/>
      <c r="I61" s="254"/>
      <c r="J61" s="915"/>
    </row>
    <row r="62" spans="2:10" s="170" customFormat="1" ht="14.25">
      <c r="B62" s="909"/>
      <c r="C62" s="171"/>
      <c r="D62" s="171"/>
      <c r="E62" s="171"/>
      <c r="F62" s="171"/>
      <c r="G62" s="171"/>
      <c r="H62" s="171"/>
      <c r="I62" s="254"/>
      <c r="J62" s="910"/>
    </row>
    <row r="63" spans="2:10" s="170" customFormat="1" ht="14.25">
      <c r="B63" s="909"/>
      <c r="C63" s="171"/>
      <c r="D63" s="171"/>
      <c r="E63" s="171"/>
      <c r="F63" s="171"/>
      <c r="G63" s="171"/>
      <c r="H63" s="171"/>
      <c r="I63" s="171"/>
      <c r="J63" s="910"/>
    </row>
    <row r="64" spans="2:10" s="170" customFormat="1" ht="14.25">
      <c r="B64" s="909"/>
      <c r="C64" s="171"/>
      <c r="D64" s="171"/>
      <c r="E64" s="171"/>
      <c r="F64" s="171"/>
      <c r="G64" s="171"/>
      <c r="H64" s="171"/>
      <c r="I64" s="171"/>
      <c r="J64" s="910"/>
    </row>
    <row r="65" spans="2:10" s="170" customFormat="1" ht="14.25">
      <c r="B65" s="909"/>
      <c r="C65" s="171"/>
      <c r="D65" s="171"/>
      <c r="E65" s="171"/>
      <c r="F65" s="171"/>
      <c r="G65" s="171"/>
      <c r="H65" s="171"/>
      <c r="I65" s="171"/>
      <c r="J65" s="910"/>
    </row>
    <row r="66" spans="2:10" s="170" customFormat="1" ht="14.25">
      <c r="B66" s="909"/>
      <c r="C66" s="171"/>
      <c r="D66" s="171"/>
      <c r="E66" s="171"/>
      <c r="F66" s="171"/>
      <c r="G66" s="171"/>
      <c r="H66" s="171"/>
      <c r="I66" s="171"/>
      <c r="J66" s="910"/>
    </row>
    <row r="67" spans="2:10" s="170" customFormat="1" ht="14.25">
      <c r="B67" s="909"/>
      <c r="C67" s="171"/>
      <c r="D67" s="171"/>
      <c r="E67" s="171"/>
      <c r="F67" s="171"/>
      <c r="G67" s="171"/>
      <c r="H67" s="171"/>
      <c r="I67" s="171"/>
      <c r="J67" s="910"/>
    </row>
    <row r="68" spans="2:10" s="170" customFormat="1" ht="14.25">
      <c r="B68" s="909"/>
      <c r="C68" s="171"/>
      <c r="D68" s="171"/>
      <c r="E68" s="171"/>
      <c r="F68" s="171"/>
      <c r="G68" s="171"/>
      <c r="H68" s="171"/>
      <c r="I68" s="171"/>
      <c r="J68" s="910"/>
    </row>
    <row r="69" spans="2:10" s="170" customFormat="1" ht="14.25">
      <c r="B69" s="909"/>
      <c r="C69" s="171"/>
      <c r="D69" s="171"/>
      <c r="E69" s="171"/>
      <c r="F69" s="171"/>
      <c r="G69" s="171"/>
      <c r="H69" s="171"/>
      <c r="I69" s="171"/>
      <c r="J69" s="910"/>
    </row>
    <row r="70" spans="2:10" s="170" customFormat="1" ht="14.25">
      <c r="B70" s="909"/>
      <c r="C70" s="171"/>
      <c r="D70" s="171"/>
      <c r="E70" s="171"/>
      <c r="F70" s="171"/>
      <c r="G70" s="171"/>
      <c r="H70" s="171"/>
      <c r="I70" s="171"/>
      <c r="J70" s="910"/>
    </row>
    <row r="71" spans="2:10" s="170" customFormat="1" ht="14.25">
      <c r="B71" s="909"/>
      <c r="C71" s="171"/>
      <c r="D71" s="171"/>
      <c r="E71" s="171"/>
      <c r="F71" s="171"/>
      <c r="G71" s="171"/>
      <c r="H71" s="171"/>
      <c r="I71" s="171"/>
      <c r="J71" s="910"/>
    </row>
    <row r="72" spans="2:10" s="170" customFormat="1" ht="14.25">
      <c r="B72" s="909"/>
      <c r="C72" s="171"/>
      <c r="D72" s="171"/>
      <c r="E72" s="171"/>
      <c r="F72" s="171"/>
      <c r="G72" s="171"/>
      <c r="H72" s="171"/>
      <c r="I72" s="171"/>
      <c r="J72" s="910"/>
    </row>
    <row r="73" spans="2:10" s="170" customFormat="1" ht="14.25">
      <c r="B73" s="909"/>
      <c r="C73" s="171"/>
      <c r="D73" s="171"/>
      <c r="E73" s="171"/>
      <c r="F73" s="171"/>
      <c r="G73" s="171"/>
      <c r="H73" s="171"/>
      <c r="I73" s="171"/>
      <c r="J73" s="910"/>
    </row>
    <row r="74" spans="2:10" s="170" customFormat="1" ht="14.25">
      <c r="B74" s="909"/>
      <c r="C74" s="171"/>
      <c r="D74" s="171"/>
      <c r="E74" s="171"/>
      <c r="F74" s="171"/>
      <c r="G74" s="171"/>
      <c r="H74" s="171"/>
      <c r="I74" s="171"/>
      <c r="J74" s="910"/>
    </row>
    <row r="75" spans="2:10" s="170" customFormat="1" ht="14.25">
      <c r="B75" s="909"/>
      <c r="C75" s="171"/>
      <c r="D75" s="171"/>
      <c r="E75" s="171"/>
      <c r="F75" s="171"/>
      <c r="G75" s="171"/>
      <c r="H75" s="171"/>
      <c r="I75" s="171"/>
      <c r="J75" s="910"/>
    </row>
    <row r="76" spans="2:10" s="170" customFormat="1" ht="14.25">
      <c r="B76" s="909"/>
      <c r="C76" s="171"/>
      <c r="D76" s="171"/>
      <c r="E76" s="171"/>
      <c r="F76" s="171"/>
      <c r="G76" s="171"/>
      <c r="H76" s="171"/>
      <c r="I76" s="171"/>
      <c r="J76" s="910"/>
    </row>
    <row r="77" spans="2:10" s="170" customFormat="1" ht="15" thickBot="1">
      <c r="B77" s="911"/>
      <c r="C77" s="912"/>
      <c r="D77" s="912"/>
      <c r="E77" s="912"/>
      <c r="F77" s="912"/>
      <c r="G77" s="912"/>
      <c r="H77" s="912"/>
      <c r="I77" s="912"/>
      <c r="J77" s="913"/>
    </row>
    <row r="78" spans="2:10" s="170" customFormat="1" ht="14.25">
      <c r="B78" s="1476" t="s">
        <v>523</v>
      </c>
      <c r="C78" s="1477"/>
      <c r="D78" s="1477"/>
      <c r="E78" s="1477"/>
      <c r="F78" s="1477"/>
      <c r="G78" s="1477"/>
      <c r="H78" s="1477"/>
      <c r="I78" s="1477"/>
      <c r="J78" s="1477"/>
    </row>
    <row r="79" spans="2:10" s="170" customFormat="1" ht="14.25"/>
    <row r="80" spans="2:10" s="170" customFormat="1" ht="14.25"/>
    <row r="81" s="170" customFormat="1" ht="14.25"/>
    <row r="82" s="170" customFormat="1" ht="14.25"/>
    <row r="83" s="170" customFormat="1" ht="14.25"/>
    <row r="84" s="170" customFormat="1" ht="14.25"/>
    <row r="85" s="170" customFormat="1" ht="14.25"/>
    <row r="86" s="174" customFormat="1" ht="14.25"/>
    <row r="87" s="174" customFormat="1" ht="14.25"/>
    <row r="88" s="174" customFormat="1" ht="14.25"/>
    <row r="89" s="174" customFormat="1" ht="14.25"/>
    <row r="90" s="174" customFormat="1" ht="14.25"/>
    <row r="91" s="174" customFormat="1" ht="14.25"/>
    <row r="92" s="174" customFormat="1" ht="14.25"/>
    <row r="93" s="174" customFormat="1" ht="14.25"/>
    <row r="94" s="174" customFormat="1" ht="14.25"/>
    <row r="95" s="174" customFormat="1" ht="14.25"/>
    <row r="96" s="174" customFormat="1" ht="14.25"/>
    <row r="97" s="174" customFormat="1" ht="14.25"/>
    <row r="98" s="174" customFormat="1" ht="14.25"/>
    <row r="99" s="175" customFormat="1" ht="14.25"/>
    <row r="100" s="175" customFormat="1" ht="14.25"/>
    <row r="101" s="175" customFormat="1" ht="14.25"/>
    <row r="102" s="175" customFormat="1" ht="14.25"/>
    <row r="103" s="175" customFormat="1" ht="14.25"/>
    <row r="104" s="175" customFormat="1" ht="14.25"/>
    <row r="105" s="175" customFormat="1" ht="14.25"/>
    <row r="106" s="175" customFormat="1" ht="14.25"/>
    <row r="107" s="175" customFormat="1" ht="14.25"/>
    <row r="108" s="175" customFormat="1" ht="14.25"/>
    <row r="109" s="175" customFormat="1" ht="14.25"/>
    <row r="110" s="175" customFormat="1" ht="14.25"/>
    <row r="111" s="175" customFormat="1" ht="14.25"/>
    <row r="112" s="175" customFormat="1" ht="14.25"/>
    <row r="113" s="175" customFormat="1" ht="14.25"/>
    <row r="114" s="175" customFormat="1" ht="14.25"/>
    <row r="115" s="175" customFormat="1" ht="14.25"/>
    <row r="116" s="175" customFormat="1" ht="14.25"/>
    <row r="117" s="175" customFormat="1" ht="14.25"/>
    <row r="118" s="175" customFormat="1" ht="14.25"/>
    <row r="119" s="175" customFormat="1" ht="14.25"/>
    <row r="120" s="175" customFormat="1" ht="14.25"/>
    <row r="121" s="175" customFormat="1" ht="14.25"/>
    <row r="122" s="175" customFormat="1" ht="14.25"/>
    <row r="123" s="175" customFormat="1" ht="14.25"/>
    <row r="124" s="175" customFormat="1" ht="14.25"/>
    <row r="125" s="175" customFormat="1" ht="14.25"/>
    <row r="126" s="175" customFormat="1" ht="14.25"/>
    <row r="127" s="175" customFormat="1" ht="14.25"/>
    <row r="128" s="175" customFormat="1" ht="14.25"/>
    <row r="129" s="175" customFormat="1" ht="14.25"/>
    <row r="130" s="175" customFormat="1" ht="14.25"/>
    <row r="131" s="175" customFormat="1" ht="14.25"/>
    <row r="132" s="175" customFormat="1" ht="14.25"/>
    <row r="133" s="175" customFormat="1" ht="14.25"/>
    <row r="134" s="175" customFormat="1" ht="14.25"/>
    <row r="135" s="175" customFormat="1" ht="14.25"/>
    <row r="136" s="175" customFormat="1" ht="14.25"/>
    <row r="137" s="175" customFormat="1" ht="14.25"/>
    <row r="138" s="175" customFormat="1" ht="14.25"/>
    <row r="139" s="175" customFormat="1" ht="14.25"/>
    <row r="140" s="175" customFormat="1" ht="14.25"/>
  </sheetData>
  <sheetProtection password="CF4C" sheet="1" objects="1" scenarios="1"/>
  <mergeCells count="1">
    <mergeCell ref="B78:J78"/>
  </mergeCells>
  <printOptions horizontalCentered="1"/>
  <pageMargins left="0.35433070866141736" right="0.35433070866141736" top="0.98425196850393704" bottom="0.59055118110236227" header="0" footer="0"/>
  <pageSetup paperSize="119" scale="80" orientation="landscape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7">
    <tabColor rgb="FF92D050"/>
  </sheetPr>
  <dimension ref="A1:I65"/>
  <sheetViews>
    <sheetView zoomScale="70" zoomScaleNormal="70" workbookViewId="0">
      <selection activeCell="L20" sqref="L20"/>
    </sheetView>
  </sheetViews>
  <sheetFormatPr baseColWidth="10" defaultColWidth="17.42578125" defaultRowHeight="12.75"/>
  <cols>
    <col min="1" max="1" width="6.140625" style="43" customWidth="1"/>
    <col min="2" max="9" width="16.7109375" style="43" customWidth="1"/>
    <col min="10" max="10" width="4.7109375" style="43" customWidth="1"/>
    <col min="11" max="16384" width="17.42578125" style="43"/>
  </cols>
  <sheetData>
    <row r="1" spans="1:9" ht="13.5" thickBot="1"/>
    <row r="2" spans="1:9" s="291" customFormat="1" ht="26.25" customHeight="1" thickBot="1">
      <c r="B2" s="927" t="s">
        <v>526</v>
      </c>
      <c r="C2" s="918"/>
      <c r="D2" s="918"/>
      <c r="E2" s="918"/>
      <c r="F2" s="918"/>
      <c r="G2" s="918"/>
      <c r="H2" s="918"/>
      <c r="I2" s="919"/>
    </row>
    <row r="3" spans="1:9" s="291" customFormat="1" ht="5.0999999999999996" customHeight="1">
      <c r="B3" s="903"/>
      <c r="C3" s="904"/>
      <c r="D3" s="904"/>
      <c r="E3" s="904"/>
      <c r="F3" s="904"/>
      <c r="G3" s="904"/>
      <c r="H3" s="904"/>
      <c r="I3" s="905"/>
    </row>
    <row r="4" spans="1:9" s="291" customFormat="1" ht="12.75" customHeight="1">
      <c r="B4" s="906"/>
      <c r="C4" s="907"/>
      <c r="D4" s="907"/>
      <c r="E4" s="907"/>
      <c r="F4" s="907"/>
      <c r="G4" s="907"/>
      <c r="H4" s="907"/>
      <c r="I4" s="908"/>
    </row>
    <row r="5" spans="1:9" s="291" customFormat="1" ht="12.75" customHeight="1">
      <c r="B5" s="906"/>
      <c r="C5" s="907"/>
      <c r="D5" s="907"/>
      <c r="E5" s="907"/>
      <c r="F5" s="907"/>
      <c r="G5" s="907"/>
      <c r="H5" s="907"/>
      <c r="I5" s="908"/>
    </row>
    <row r="6" spans="1:9" s="291" customFormat="1" ht="5.0999999999999996" customHeight="1">
      <c r="B6" s="906"/>
      <c r="C6" s="907"/>
      <c r="D6" s="907"/>
      <c r="E6" s="907"/>
      <c r="F6" s="907"/>
      <c r="G6" s="907"/>
      <c r="H6" s="907"/>
      <c r="I6" s="908"/>
    </row>
    <row r="7" spans="1:9" s="170" customFormat="1" ht="14.25">
      <c r="A7" s="170">
        <v>1</v>
      </c>
      <c r="B7" s="909"/>
      <c r="C7" s="171"/>
      <c r="D7" s="171"/>
      <c r="E7" s="171"/>
      <c r="F7" s="171"/>
      <c r="G7" s="171"/>
      <c r="H7" s="171"/>
      <c r="I7" s="910"/>
    </row>
    <row r="8" spans="1:9" s="170" customFormat="1" ht="14.25">
      <c r="A8" s="170">
        <f t="shared" ref="A8:A36" si="0">+A7+1</f>
        <v>2</v>
      </c>
      <c r="B8" s="909"/>
      <c r="C8" s="171"/>
      <c r="D8" s="171"/>
      <c r="E8" s="171"/>
      <c r="F8" s="171"/>
      <c r="G8" s="171"/>
      <c r="H8" s="171"/>
      <c r="I8" s="910"/>
    </row>
    <row r="9" spans="1:9" s="170" customFormat="1" ht="14.25">
      <c r="A9" s="170">
        <f t="shared" si="0"/>
        <v>3</v>
      </c>
      <c r="B9" s="909"/>
      <c r="C9" s="171"/>
      <c r="D9" s="171"/>
      <c r="E9" s="171"/>
      <c r="F9" s="171"/>
      <c r="G9" s="171"/>
      <c r="H9" s="171"/>
      <c r="I9" s="910"/>
    </row>
    <row r="10" spans="1:9" s="170" customFormat="1" ht="14.25">
      <c r="A10" s="170">
        <f t="shared" si="0"/>
        <v>4</v>
      </c>
      <c r="B10" s="909"/>
      <c r="C10" s="171"/>
      <c r="D10" s="171"/>
      <c r="E10" s="171"/>
      <c r="F10" s="171"/>
      <c r="G10" s="171"/>
      <c r="H10" s="171"/>
      <c r="I10" s="910"/>
    </row>
    <row r="11" spans="1:9" s="170" customFormat="1" ht="14.25">
      <c r="A11" s="170">
        <f t="shared" si="0"/>
        <v>5</v>
      </c>
      <c r="B11" s="909"/>
      <c r="C11" s="171"/>
      <c r="D11" s="171"/>
      <c r="E11" s="171"/>
      <c r="F11" s="171"/>
      <c r="G11" s="171"/>
      <c r="H11" s="171"/>
      <c r="I11" s="910"/>
    </row>
    <row r="12" spans="1:9" s="170" customFormat="1" ht="14.25">
      <c r="A12" s="170">
        <f t="shared" si="0"/>
        <v>6</v>
      </c>
      <c r="B12" s="909"/>
      <c r="C12" s="171"/>
      <c r="D12" s="171"/>
      <c r="E12" s="171"/>
      <c r="F12" s="171"/>
      <c r="G12" s="171"/>
      <c r="H12" s="171"/>
      <c r="I12" s="910"/>
    </row>
    <row r="13" spans="1:9" s="170" customFormat="1" ht="14.25">
      <c r="A13" s="170">
        <f t="shared" si="0"/>
        <v>7</v>
      </c>
      <c r="B13" s="909"/>
      <c r="C13" s="171"/>
      <c r="D13" s="171"/>
      <c r="E13" s="171"/>
      <c r="F13" s="171"/>
      <c r="G13" s="171"/>
      <c r="H13" s="171"/>
      <c r="I13" s="910"/>
    </row>
    <row r="14" spans="1:9" s="170" customFormat="1" ht="14.25">
      <c r="A14" s="170">
        <f t="shared" si="0"/>
        <v>8</v>
      </c>
      <c r="B14" s="909"/>
      <c r="C14" s="171"/>
      <c r="D14" s="171"/>
      <c r="E14" s="171"/>
      <c r="F14" s="171"/>
      <c r="G14" s="171"/>
      <c r="H14" s="171"/>
      <c r="I14" s="910"/>
    </row>
    <row r="15" spans="1:9" s="170" customFormat="1" ht="14.25">
      <c r="A15" s="170">
        <f t="shared" si="0"/>
        <v>9</v>
      </c>
      <c r="B15" s="909"/>
      <c r="C15" s="171"/>
      <c r="D15" s="171"/>
      <c r="E15" s="171"/>
      <c r="F15" s="171"/>
      <c r="G15" s="171"/>
      <c r="H15" s="171"/>
      <c r="I15" s="910"/>
    </row>
    <row r="16" spans="1:9" s="170" customFormat="1" ht="14.25">
      <c r="A16" s="170">
        <f t="shared" si="0"/>
        <v>10</v>
      </c>
      <c r="B16" s="909"/>
      <c r="C16" s="171"/>
      <c r="D16" s="171"/>
      <c r="E16" s="171"/>
      <c r="F16" s="171"/>
      <c r="G16" s="171"/>
      <c r="H16" s="171"/>
      <c r="I16" s="910"/>
    </row>
    <row r="17" spans="1:9" s="170" customFormat="1" ht="14.25">
      <c r="A17" s="170">
        <f t="shared" si="0"/>
        <v>11</v>
      </c>
      <c r="B17" s="909"/>
      <c r="C17" s="171"/>
      <c r="D17" s="171"/>
      <c r="E17" s="171"/>
      <c r="F17" s="171"/>
      <c r="G17" s="171"/>
      <c r="H17" s="171"/>
      <c r="I17" s="910"/>
    </row>
    <row r="18" spans="1:9" s="170" customFormat="1" ht="14.25">
      <c r="A18" s="170">
        <f t="shared" si="0"/>
        <v>12</v>
      </c>
      <c r="B18" s="909"/>
      <c r="C18" s="171"/>
      <c r="D18" s="171"/>
      <c r="E18" s="171"/>
      <c r="F18" s="171"/>
      <c r="G18" s="171"/>
      <c r="H18" s="171"/>
      <c r="I18" s="910"/>
    </row>
    <row r="19" spans="1:9" s="170" customFormat="1" ht="14.25">
      <c r="A19" s="170">
        <f t="shared" si="0"/>
        <v>13</v>
      </c>
      <c r="B19" s="909"/>
      <c r="C19" s="171"/>
      <c r="D19" s="171"/>
      <c r="E19" s="171"/>
      <c r="F19" s="171"/>
      <c r="G19" s="171"/>
      <c r="H19" s="171"/>
      <c r="I19" s="910"/>
    </row>
    <row r="20" spans="1:9" s="170" customFormat="1" ht="14.25">
      <c r="A20" s="170">
        <f t="shared" si="0"/>
        <v>14</v>
      </c>
      <c r="B20" s="909"/>
      <c r="C20" s="171"/>
      <c r="D20" s="171"/>
      <c r="E20" s="171"/>
      <c r="F20" s="171"/>
      <c r="G20" s="171"/>
      <c r="H20" s="171"/>
      <c r="I20" s="910"/>
    </row>
    <row r="21" spans="1:9" s="170" customFormat="1" ht="14.25">
      <c r="A21" s="170">
        <f t="shared" si="0"/>
        <v>15</v>
      </c>
      <c r="B21" s="909"/>
      <c r="C21" s="171"/>
      <c r="D21" s="171"/>
      <c r="E21" s="171"/>
      <c r="F21" s="171"/>
      <c r="G21" s="171"/>
      <c r="H21" s="171"/>
      <c r="I21" s="910"/>
    </row>
    <row r="22" spans="1:9" s="170" customFormat="1" ht="14.25">
      <c r="A22" s="170">
        <f t="shared" si="0"/>
        <v>16</v>
      </c>
      <c r="B22" s="909"/>
      <c r="C22" s="171"/>
      <c r="D22" s="171"/>
      <c r="E22" s="171"/>
      <c r="F22" s="171"/>
      <c r="G22" s="171"/>
      <c r="H22" s="171"/>
      <c r="I22" s="910"/>
    </row>
    <row r="23" spans="1:9" s="170" customFormat="1" ht="14.25">
      <c r="A23" s="170">
        <f t="shared" si="0"/>
        <v>17</v>
      </c>
      <c r="B23" s="909"/>
      <c r="C23" s="171"/>
      <c r="D23" s="171"/>
      <c r="E23" s="171"/>
      <c r="F23" s="171"/>
      <c r="G23" s="171"/>
      <c r="H23" s="171"/>
      <c r="I23" s="910"/>
    </row>
    <row r="24" spans="1:9" s="170" customFormat="1" ht="14.25">
      <c r="A24" s="170">
        <f t="shared" si="0"/>
        <v>18</v>
      </c>
      <c r="B24" s="909"/>
      <c r="C24" s="171"/>
      <c r="D24" s="171"/>
      <c r="E24" s="171"/>
      <c r="F24" s="171"/>
      <c r="G24" s="171"/>
      <c r="H24" s="171"/>
      <c r="I24" s="910"/>
    </row>
    <row r="25" spans="1:9" s="170" customFormat="1" ht="15" customHeight="1">
      <c r="A25" s="170">
        <f t="shared" si="0"/>
        <v>19</v>
      </c>
      <c r="B25" s="909"/>
      <c r="C25" s="171"/>
      <c r="D25" s="171"/>
      <c r="E25" s="171"/>
      <c r="F25" s="171"/>
      <c r="G25" s="171"/>
      <c r="H25" s="171"/>
      <c r="I25" s="910"/>
    </row>
    <row r="26" spans="1:9" s="170" customFormat="1" ht="15" customHeight="1">
      <c r="A26" s="170">
        <f t="shared" si="0"/>
        <v>20</v>
      </c>
      <c r="B26" s="909"/>
      <c r="C26" s="171"/>
      <c r="D26" s="171"/>
      <c r="E26" s="171"/>
      <c r="F26" s="171"/>
      <c r="G26" s="171"/>
      <c r="H26" s="171"/>
      <c r="I26" s="910"/>
    </row>
    <row r="27" spans="1:9" s="170" customFormat="1" ht="15" customHeight="1">
      <c r="A27" s="170">
        <f t="shared" si="0"/>
        <v>21</v>
      </c>
      <c r="B27" s="909"/>
      <c r="C27" s="171"/>
      <c r="D27" s="171"/>
      <c r="E27" s="171"/>
      <c r="F27" s="171"/>
      <c r="G27" s="171"/>
      <c r="H27" s="171"/>
      <c r="I27" s="910"/>
    </row>
    <row r="28" spans="1:9" s="170" customFormat="1" ht="15" customHeight="1">
      <c r="A28" s="170">
        <f t="shared" si="0"/>
        <v>22</v>
      </c>
      <c r="B28" s="909"/>
      <c r="C28" s="171"/>
      <c r="D28" s="171"/>
      <c r="E28" s="171"/>
      <c r="F28" s="171"/>
      <c r="G28" s="171"/>
      <c r="H28" s="171"/>
      <c r="I28" s="910"/>
    </row>
    <row r="29" spans="1:9" s="170" customFormat="1" ht="15" customHeight="1">
      <c r="A29" s="170">
        <f t="shared" si="0"/>
        <v>23</v>
      </c>
      <c r="B29" s="909"/>
      <c r="C29" s="171"/>
      <c r="D29" s="171"/>
      <c r="E29" s="171"/>
      <c r="F29" s="171"/>
      <c r="G29" s="171"/>
      <c r="H29" s="171"/>
      <c r="I29" s="910"/>
    </row>
    <row r="30" spans="1:9" s="170" customFormat="1" ht="15" customHeight="1">
      <c r="A30" s="170">
        <f t="shared" si="0"/>
        <v>24</v>
      </c>
      <c r="B30" s="909"/>
      <c r="C30" s="171"/>
      <c r="D30" s="171"/>
      <c r="E30" s="171"/>
      <c r="F30" s="171"/>
      <c r="G30" s="171"/>
      <c r="H30" s="171"/>
      <c r="I30" s="910"/>
    </row>
    <row r="31" spans="1:9" s="170" customFormat="1" ht="15" customHeight="1">
      <c r="A31" s="170">
        <f t="shared" si="0"/>
        <v>25</v>
      </c>
      <c r="B31" s="909"/>
      <c r="C31" s="171"/>
      <c r="D31" s="171"/>
      <c r="E31" s="171"/>
      <c r="F31" s="171"/>
      <c r="G31" s="171"/>
      <c r="H31" s="171"/>
      <c r="I31" s="910"/>
    </row>
    <row r="32" spans="1:9" s="170" customFormat="1" ht="15" customHeight="1">
      <c r="A32" s="170">
        <f t="shared" si="0"/>
        <v>26</v>
      </c>
      <c r="B32" s="909"/>
      <c r="C32" s="171"/>
      <c r="D32" s="171"/>
      <c r="E32" s="171"/>
      <c r="F32" s="171"/>
      <c r="G32" s="171"/>
      <c r="H32" s="171"/>
      <c r="I32" s="910"/>
    </row>
    <row r="33" spans="1:9" s="170" customFormat="1" ht="15" customHeight="1">
      <c r="A33" s="170">
        <f t="shared" si="0"/>
        <v>27</v>
      </c>
      <c r="B33" s="909"/>
      <c r="C33" s="171"/>
      <c r="D33" s="171"/>
      <c r="E33" s="171"/>
      <c r="F33" s="171"/>
      <c r="G33" s="171"/>
      <c r="H33" s="171"/>
      <c r="I33" s="910"/>
    </row>
    <row r="34" spans="1:9" s="170" customFormat="1" ht="15" customHeight="1">
      <c r="A34" s="170">
        <f t="shared" si="0"/>
        <v>28</v>
      </c>
      <c r="B34" s="909"/>
      <c r="C34" s="171"/>
      <c r="D34" s="171"/>
      <c r="E34" s="171"/>
      <c r="F34" s="171"/>
      <c r="G34" s="171"/>
      <c r="H34" s="171"/>
      <c r="I34" s="910"/>
    </row>
    <row r="35" spans="1:9" s="170" customFormat="1" ht="15" customHeight="1">
      <c r="A35" s="170">
        <f t="shared" si="0"/>
        <v>29</v>
      </c>
      <c r="B35" s="909"/>
      <c r="C35" s="171"/>
      <c r="D35" s="171"/>
      <c r="E35" s="171"/>
      <c r="F35" s="171"/>
      <c r="G35" s="171"/>
      <c r="H35" s="171"/>
      <c r="I35" s="910"/>
    </row>
    <row r="36" spans="1:9" s="170" customFormat="1" ht="15" customHeight="1">
      <c r="A36" s="170">
        <f t="shared" si="0"/>
        <v>30</v>
      </c>
      <c r="B36" s="909"/>
      <c r="C36" s="171"/>
      <c r="D36" s="171"/>
      <c r="E36" s="171"/>
      <c r="F36" s="171"/>
      <c r="G36" s="171"/>
      <c r="H36" s="171"/>
      <c r="I36" s="910"/>
    </row>
    <row r="37" spans="1:9" s="175" customFormat="1" ht="14.25">
      <c r="A37" s="170"/>
      <c r="B37" s="920"/>
      <c r="C37" s="921"/>
      <c r="D37" s="921"/>
      <c r="E37" s="921"/>
      <c r="F37" s="921"/>
      <c r="G37" s="921"/>
      <c r="H37" s="921"/>
      <c r="I37" s="922"/>
    </row>
    <row r="38" spans="1:9" s="175" customFormat="1" ht="14.25">
      <c r="A38" s="170"/>
      <c r="B38" s="920"/>
      <c r="C38" s="921"/>
      <c r="D38" s="921"/>
      <c r="E38" s="921"/>
      <c r="F38" s="921"/>
      <c r="G38" s="921"/>
      <c r="H38" s="921"/>
      <c r="I38" s="922"/>
    </row>
    <row r="39" spans="1:9" s="175" customFormat="1" ht="14.25">
      <c r="A39" s="170"/>
      <c r="B39" s="920"/>
      <c r="C39" s="921"/>
      <c r="D39" s="921"/>
      <c r="E39" s="921"/>
      <c r="F39" s="921"/>
      <c r="G39" s="921"/>
      <c r="H39" s="921"/>
      <c r="I39" s="922"/>
    </row>
    <row r="40" spans="1:9" s="175" customFormat="1" ht="14.25">
      <c r="A40" s="170"/>
      <c r="B40" s="920"/>
      <c r="C40" s="921"/>
      <c r="D40" s="921"/>
      <c r="E40" s="921"/>
      <c r="F40" s="921"/>
      <c r="G40" s="921"/>
      <c r="H40" s="921"/>
      <c r="I40" s="922"/>
    </row>
    <row r="41" spans="1:9" s="175" customFormat="1" ht="14.25">
      <c r="A41" s="170"/>
      <c r="B41" s="920"/>
      <c r="C41" s="921"/>
      <c r="D41" s="921"/>
      <c r="E41" s="921"/>
      <c r="F41" s="921"/>
      <c r="G41" s="921"/>
      <c r="H41" s="921"/>
      <c r="I41" s="922"/>
    </row>
    <row r="42" spans="1:9" s="175" customFormat="1" ht="14.25">
      <c r="A42" s="170"/>
      <c r="B42" s="920"/>
      <c r="C42" s="921"/>
      <c r="D42" s="921"/>
      <c r="E42" s="921"/>
      <c r="F42" s="921"/>
      <c r="G42" s="921"/>
      <c r="H42" s="921"/>
      <c r="I42" s="922"/>
    </row>
    <row r="43" spans="1:9" s="175" customFormat="1" ht="14.25">
      <c r="A43" s="170"/>
      <c r="B43" s="920"/>
      <c r="C43" s="921"/>
      <c r="D43" s="921"/>
      <c r="E43" s="921"/>
      <c r="F43" s="921"/>
      <c r="G43" s="921"/>
      <c r="H43" s="921"/>
      <c r="I43" s="922"/>
    </row>
    <row r="44" spans="1:9" s="175" customFormat="1" ht="14.25">
      <c r="A44" s="170"/>
      <c r="B44" s="920"/>
      <c r="C44" s="921"/>
      <c r="D44" s="921"/>
      <c r="E44" s="921"/>
      <c r="F44" s="921"/>
      <c r="G44" s="921"/>
      <c r="H44" s="921"/>
      <c r="I44" s="922"/>
    </row>
    <row r="45" spans="1:9" s="175" customFormat="1" ht="14.25">
      <c r="A45" s="170"/>
      <c r="B45" s="920"/>
      <c r="C45" s="921"/>
      <c r="D45" s="921"/>
      <c r="E45" s="921"/>
      <c r="F45" s="921"/>
      <c r="G45" s="921"/>
      <c r="H45" s="921"/>
      <c r="I45" s="922"/>
    </row>
    <row r="46" spans="1:9" s="175" customFormat="1" ht="14.25">
      <c r="A46" s="170"/>
      <c r="B46" s="920"/>
      <c r="C46" s="921"/>
      <c r="D46" s="921"/>
      <c r="E46" s="921"/>
      <c r="F46" s="921"/>
      <c r="G46" s="921"/>
      <c r="H46" s="921"/>
      <c r="I46" s="922"/>
    </row>
    <row r="47" spans="1:9" s="175" customFormat="1" ht="14.25">
      <c r="A47" s="170"/>
      <c r="B47" s="920"/>
      <c r="C47" s="921"/>
      <c r="D47" s="921"/>
      <c r="E47" s="921"/>
      <c r="F47" s="921"/>
      <c r="G47" s="921"/>
      <c r="H47" s="921"/>
      <c r="I47" s="922"/>
    </row>
    <row r="48" spans="1:9" s="175" customFormat="1" ht="14.25">
      <c r="A48" s="170"/>
      <c r="B48" s="920"/>
      <c r="C48" s="921"/>
      <c r="D48" s="921"/>
      <c r="E48" s="921"/>
      <c r="F48" s="921"/>
      <c r="G48" s="921"/>
      <c r="H48" s="921"/>
      <c r="I48" s="922"/>
    </row>
    <row r="49" spans="1:9" s="175" customFormat="1" ht="14.25">
      <c r="A49" s="170"/>
      <c r="B49" s="920"/>
      <c r="C49" s="921"/>
      <c r="D49" s="921"/>
      <c r="E49" s="921"/>
      <c r="F49" s="921"/>
      <c r="G49" s="921"/>
      <c r="H49" s="921"/>
      <c r="I49" s="922"/>
    </row>
    <row r="50" spans="1:9" s="175" customFormat="1" ht="14.25">
      <c r="A50" s="170"/>
      <c r="B50" s="920"/>
      <c r="C50" s="921"/>
      <c r="D50" s="921"/>
      <c r="E50" s="921"/>
      <c r="F50" s="921"/>
      <c r="G50" s="921"/>
      <c r="H50" s="921"/>
      <c r="I50" s="922"/>
    </row>
    <row r="51" spans="1:9" s="175" customFormat="1" ht="14.25">
      <c r="A51" s="170"/>
      <c r="B51" s="920"/>
      <c r="C51" s="921"/>
      <c r="D51" s="921"/>
      <c r="E51" s="921"/>
      <c r="F51" s="921"/>
      <c r="G51" s="921"/>
      <c r="H51" s="921"/>
      <c r="I51" s="922"/>
    </row>
    <row r="52" spans="1:9">
      <c r="B52" s="914"/>
      <c r="C52" s="254"/>
      <c r="D52" s="254"/>
      <c r="E52" s="254"/>
      <c r="F52" s="254"/>
      <c r="G52" s="254"/>
      <c r="H52" s="254"/>
      <c r="I52" s="915"/>
    </row>
    <row r="53" spans="1:9">
      <c r="B53" s="914"/>
      <c r="C53" s="254"/>
      <c r="D53" s="254"/>
      <c r="E53" s="254"/>
      <c r="F53" s="254"/>
      <c r="G53" s="254"/>
      <c r="H53" s="254"/>
      <c r="I53" s="915"/>
    </row>
    <row r="54" spans="1:9">
      <c r="B54" s="914"/>
      <c r="C54" s="254"/>
      <c r="D54" s="254"/>
      <c r="E54" s="254"/>
      <c r="F54" s="254"/>
      <c r="G54" s="254"/>
      <c r="H54" s="254"/>
      <c r="I54" s="915"/>
    </row>
    <row r="55" spans="1:9">
      <c r="B55" s="914"/>
      <c r="C55" s="254"/>
      <c r="D55" s="254"/>
      <c r="E55" s="254"/>
      <c r="F55" s="254"/>
      <c r="G55" s="254"/>
      <c r="H55" s="254"/>
      <c r="I55" s="915"/>
    </row>
    <row r="56" spans="1:9">
      <c r="B56" s="914"/>
      <c r="C56" s="254"/>
      <c r="D56" s="254"/>
      <c r="E56" s="254"/>
      <c r="F56" s="254"/>
      <c r="G56" s="254"/>
      <c r="H56" s="254"/>
      <c r="I56" s="915"/>
    </row>
    <row r="57" spans="1:9">
      <c r="B57" s="914"/>
      <c r="C57" s="254"/>
      <c r="D57" s="254"/>
      <c r="E57" s="254"/>
      <c r="F57" s="254"/>
      <c r="G57" s="254"/>
      <c r="H57" s="254"/>
      <c r="I57" s="915"/>
    </row>
    <row r="58" spans="1:9">
      <c r="B58" s="914"/>
      <c r="C58" s="254"/>
      <c r="D58" s="254"/>
      <c r="E58" s="254"/>
      <c r="F58" s="254"/>
      <c r="G58" s="254"/>
      <c r="H58" s="254"/>
      <c r="I58" s="915"/>
    </row>
    <row r="59" spans="1:9">
      <c r="B59" s="914"/>
      <c r="C59" s="254"/>
      <c r="D59" s="254"/>
      <c r="E59" s="254"/>
      <c r="F59" s="254"/>
      <c r="G59" s="254"/>
      <c r="H59" s="254"/>
      <c r="I59" s="915"/>
    </row>
    <row r="60" spans="1:9">
      <c r="B60" s="914"/>
      <c r="C60" s="254"/>
      <c r="D60" s="254"/>
      <c r="E60" s="254"/>
      <c r="F60" s="254"/>
      <c r="G60" s="254"/>
      <c r="H60" s="254"/>
      <c r="I60" s="915"/>
    </row>
    <row r="61" spans="1:9">
      <c r="B61" s="914"/>
      <c r="C61" s="254"/>
      <c r="D61" s="254"/>
      <c r="E61" s="254"/>
      <c r="F61" s="254"/>
      <c r="G61" s="254"/>
      <c r="H61" s="254"/>
      <c r="I61" s="915"/>
    </row>
    <row r="62" spans="1:9">
      <c r="B62" s="914"/>
      <c r="C62" s="254"/>
      <c r="D62" s="254"/>
      <c r="E62" s="254"/>
      <c r="F62" s="254"/>
      <c r="G62" s="254"/>
      <c r="H62" s="254"/>
      <c r="I62" s="915"/>
    </row>
    <row r="63" spans="1:9">
      <c r="B63" s="914"/>
      <c r="C63" s="254"/>
      <c r="D63" s="254"/>
      <c r="E63" s="254"/>
      <c r="F63" s="254"/>
      <c r="G63" s="254"/>
      <c r="H63" s="254"/>
      <c r="I63" s="915"/>
    </row>
    <row r="64" spans="1:9" ht="13.5" thickBot="1">
      <c r="B64" s="923"/>
      <c r="C64" s="924"/>
      <c r="D64" s="924"/>
      <c r="E64" s="924"/>
      <c r="F64" s="924"/>
      <c r="G64" s="924"/>
      <c r="H64" s="924"/>
      <c r="I64" s="925"/>
    </row>
    <row r="65" spans="2:9">
      <c r="B65" s="1480" t="s">
        <v>523</v>
      </c>
      <c r="C65" s="1477"/>
      <c r="D65" s="1477"/>
      <c r="E65" s="1477"/>
      <c r="F65" s="1477"/>
      <c r="G65" s="1477"/>
      <c r="H65" s="1477"/>
      <c r="I65" s="1477"/>
    </row>
  </sheetData>
  <sheetProtection password="CF4C" sheet="1" objects="1" scenarios="1"/>
  <mergeCells count="1">
    <mergeCell ref="B65:I65"/>
  </mergeCells>
  <printOptions horizontalCentered="1"/>
  <pageMargins left="0.35433070866141736" right="0.35433070866141736" top="0.98425196850393704" bottom="0.59055118110236227" header="0" footer="0"/>
  <pageSetup scale="80" orientation="landscape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8">
    <pageSetUpPr fitToPage="1"/>
  </sheetPr>
  <dimension ref="A1:Q49"/>
  <sheetViews>
    <sheetView tabSelected="1" zoomScale="70" zoomScaleNormal="70" workbookViewId="0">
      <selection activeCell="R8" sqref="R8"/>
    </sheetView>
  </sheetViews>
  <sheetFormatPr baseColWidth="10" defaultRowHeight="12.75"/>
  <cols>
    <col min="1" max="1" width="2.7109375" style="46" customWidth="1"/>
    <col min="2" max="2" width="33.7109375" style="46" customWidth="1"/>
    <col min="3" max="3" width="15" style="46" customWidth="1"/>
    <col min="4" max="5" width="18.5703125" style="46" customWidth="1"/>
    <col min="6" max="6" width="6.7109375" style="46" customWidth="1"/>
    <col min="7" max="7" width="12.7109375" style="292" customWidth="1"/>
    <col min="8" max="8" width="10.7109375" style="46" customWidth="1"/>
    <col min="9" max="9" width="17" style="46" customWidth="1"/>
    <col min="10" max="10" width="6.7109375" style="46" customWidth="1"/>
    <col min="11" max="11" width="12.140625" style="46" customWidth="1"/>
    <col min="12" max="12" width="12.7109375" style="292" customWidth="1"/>
    <col min="13" max="13" width="14" style="292" customWidth="1"/>
    <col min="14" max="14" width="12.7109375" style="292" customWidth="1"/>
    <col min="15" max="15" width="11.42578125" style="292" customWidth="1"/>
    <col min="16" max="16" width="2.7109375" style="46" customWidth="1"/>
    <col min="17" max="250" width="11.42578125" style="46"/>
    <col min="251" max="251" width="4.5703125" style="46" customWidth="1"/>
    <col min="252" max="252" width="23.5703125" style="46" customWidth="1"/>
    <col min="253" max="254" width="16.5703125" style="46" customWidth="1"/>
    <col min="255" max="255" width="12.7109375" style="46" customWidth="1"/>
    <col min="256" max="256" width="12.28515625" style="46" customWidth="1"/>
    <col min="257" max="257" width="15.7109375" style="46" customWidth="1"/>
    <col min="258" max="258" width="10.7109375" style="46" customWidth="1"/>
    <col min="259" max="259" width="14.42578125" style="46" customWidth="1"/>
    <col min="260" max="260" width="10" style="46" customWidth="1"/>
    <col min="261" max="266" width="0" style="46" hidden="1" customWidth="1"/>
    <col min="267" max="270" width="12.7109375" style="46" customWidth="1"/>
    <col min="271" max="271" width="16.5703125" style="46" customWidth="1"/>
    <col min="272" max="506" width="11.42578125" style="46"/>
    <col min="507" max="507" width="4.5703125" style="46" customWidth="1"/>
    <col min="508" max="508" width="23.5703125" style="46" customWidth="1"/>
    <col min="509" max="510" width="16.5703125" style="46" customWidth="1"/>
    <col min="511" max="511" width="12.7109375" style="46" customWidth="1"/>
    <col min="512" max="512" width="12.28515625" style="46" customWidth="1"/>
    <col min="513" max="513" width="15.7109375" style="46" customWidth="1"/>
    <col min="514" max="514" width="10.7109375" style="46" customWidth="1"/>
    <col min="515" max="515" width="14.42578125" style="46" customWidth="1"/>
    <col min="516" max="516" width="10" style="46" customWidth="1"/>
    <col min="517" max="522" width="0" style="46" hidden="1" customWidth="1"/>
    <col min="523" max="526" width="12.7109375" style="46" customWidth="1"/>
    <col min="527" max="527" width="16.5703125" style="46" customWidth="1"/>
    <col min="528" max="762" width="11.42578125" style="46"/>
    <col min="763" max="763" width="4.5703125" style="46" customWidth="1"/>
    <col min="764" max="764" width="23.5703125" style="46" customWidth="1"/>
    <col min="765" max="766" width="16.5703125" style="46" customWidth="1"/>
    <col min="767" max="767" width="12.7109375" style="46" customWidth="1"/>
    <col min="768" max="768" width="12.28515625" style="46" customWidth="1"/>
    <col min="769" max="769" width="15.7109375" style="46" customWidth="1"/>
    <col min="770" max="770" width="10.7109375" style="46" customWidth="1"/>
    <col min="771" max="771" width="14.42578125" style="46" customWidth="1"/>
    <col min="772" max="772" width="10" style="46" customWidth="1"/>
    <col min="773" max="778" width="0" style="46" hidden="1" customWidth="1"/>
    <col min="779" max="782" width="12.7109375" style="46" customWidth="1"/>
    <col min="783" max="783" width="16.5703125" style="46" customWidth="1"/>
    <col min="784" max="1018" width="11.42578125" style="46"/>
    <col min="1019" max="1019" width="4.5703125" style="46" customWidth="1"/>
    <col min="1020" max="1020" width="23.5703125" style="46" customWidth="1"/>
    <col min="1021" max="1022" width="16.5703125" style="46" customWidth="1"/>
    <col min="1023" max="1023" width="12.7109375" style="46" customWidth="1"/>
    <col min="1024" max="1024" width="12.28515625" style="46" customWidth="1"/>
    <col min="1025" max="1025" width="15.7109375" style="46" customWidth="1"/>
    <col min="1026" max="1026" width="10.7109375" style="46" customWidth="1"/>
    <col min="1027" max="1027" width="14.42578125" style="46" customWidth="1"/>
    <col min="1028" max="1028" width="10" style="46" customWidth="1"/>
    <col min="1029" max="1034" width="0" style="46" hidden="1" customWidth="1"/>
    <col min="1035" max="1038" width="12.7109375" style="46" customWidth="1"/>
    <col min="1039" max="1039" width="16.5703125" style="46" customWidth="1"/>
    <col min="1040" max="1274" width="11.42578125" style="46"/>
    <col min="1275" max="1275" width="4.5703125" style="46" customWidth="1"/>
    <col min="1276" max="1276" width="23.5703125" style="46" customWidth="1"/>
    <col min="1277" max="1278" width="16.5703125" style="46" customWidth="1"/>
    <col min="1279" max="1279" width="12.7109375" style="46" customWidth="1"/>
    <col min="1280" max="1280" width="12.28515625" style="46" customWidth="1"/>
    <col min="1281" max="1281" width="15.7109375" style="46" customWidth="1"/>
    <col min="1282" max="1282" width="10.7109375" style="46" customWidth="1"/>
    <col min="1283" max="1283" width="14.42578125" style="46" customWidth="1"/>
    <col min="1284" max="1284" width="10" style="46" customWidth="1"/>
    <col min="1285" max="1290" width="0" style="46" hidden="1" customWidth="1"/>
    <col min="1291" max="1294" width="12.7109375" style="46" customWidth="1"/>
    <col min="1295" max="1295" width="16.5703125" style="46" customWidth="1"/>
    <col min="1296" max="1530" width="11.42578125" style="46"/>
    <col min="1531" max="1531" width="4.5703125" style="46" customWidth="1"/>
    <col min="1532" max="1532" width="23.5703125" style="46" customWidth="1"/>
    <col min="1533" max="1534" width="16.5703125" style="46" customWidth="1"/>
    <col min="1535" max="1535" width="12.7109375" style="46" customWidth="1"/>
    <col min="1536" max="1536" width="12.28515625" style="46" customWidth="1"/>
    <col min="1537" max="1537" width="15.7109375" style="46" customWidth="1"/>
    <col min="1538" max="1538" width="10.7109375" style="46" customWidth="1"/>
    <col min="1539" max="1539" width="14.42578125" style="46" customWidth="1"/>
    <col min="1540" max="1540" width="10" style="46" customWidth="1"/>
    <col min="1541" max="1546" width="0" style="46" hidden="1" customWidth="1"/>
    <col min="1547" max="1550" width="12.7109375" style="46" customWidth="1"/>
    <col min="1551" max="1551" width="16.5703125" style="46" customWidth="1"/>
    <col min="1552" max="1786" width="11.42578125" style="46"/>
    <col min="1787" max="1787" width="4.5703125" style="46" customWidth="1"/>
    <col min="1788" max="1788" width="23.5703125" style="46" customWidth="1"/>
    <col min="1789" max="1790" width="16.5703125" style="46" customWidth="1"/>
    <col min="1791" max="1791" width="12.7109375" style="46" customWidth="1"/>
    <col min="1792" max="1792" width="12.28515625" style="46" customWidth="1"/>
    <col min="1793" max="1793" width="15.7109375" style="46" customWidth="1"/>
    <col min="1794" max="1794" width="10.7109375" style="46" customWidth="1"/>
    <col min="1795" max="1795" width="14.42578125" style="46" customWidth="1"/>
    <col min="1796" max="1796" width="10" style="46" customWidth="1"/>
    <col min="1797" max="1802" width="0" style="46" hidden="1" customWidth="1"/>
    <col min="1803" max="1806" width="12.7109375" style="46" customWidth="1"/>
    <col min="1807" max="1807" width="16.5703125" style="46" customWidth="1"/>
    <col min="1808" max="2042" width="11.42578125" style="46"/>
    <col min="2043" max="2043" width="4.5703125" style="46" customWidth="1"/>
    <col min="2044" max="2044" width="23.5703125" style="46" customWidth="1"/>
    <col min="2045" max="2046" width="16.5703125" style="46" customWidth="1"/>
    <col min="2047" max="2047" width="12.7109375" style="46" customWidth="1"/>
    <col min="2048" max="2048" width="12.28515625" style="46" customWidth="1"/>
    <col min="2049" max="2049" width="15.7109375" style="46" customWidth="1"/>
    <col min="2050" max="2050" width="10.7109375" style="46" customWidth="1"/>
    <col min="2051" max="2051" width="14.42578125" style="46" customWidth="1"/>
    <col min="2052" max="2052" width="10" style="46" customWidth="1"/>
    <col min="2053" max="2058" width="0" style="46" hidden="1" customWidth="1"/>
    <col min="2059" max="2062" width="12.7109375" style="46" customWidth="1"/>
    <col min="2063" max="2063" width="16.5703125" style="46" customWidth="1"/>
    <col min="2064" max="2298" width="11.42578125" style="46"/>
    <col min="2299" max="2299" width="4.5703125" style="46" customWidth="1"/>
    <col min="2300" max="2300" width="23.5703125" style="46" customWidth="1"/>
    <col min="2301" max="2302" width="16.5703125" style="46" customWidth="1"/>
    <col min="2303" max="2303" width="12.7109375" style="46" customWidth="1"/>
    <col min="2304" max="2304" width="12.28515625" style="46" customWidth="1"/>
    <col min="2305" max="2305" width="15.7109375" style="46" customWidth="1"/>
    <col min="2306" max="2306" width="10.7109375" style="46" customWidth="1"/>
    <col min="2307" max="2307" width="14.42578125" style="46" customWidth="1"/>
    <col min="2308" max="2308" width="10" style="46" customWidth="1"/>
    <col min="2309" max="2314" width="0" style="46" hidden="1" customWidth="1"/>
    <col min="2315" max="2318" width="12.7109375" style="46" customWidth="1"/>
    <col min="2319" max="2319" width="16.5703125" style="46" customWidth="1"/>
    <col min="2320" max="2554" width="11.42578125" style="46"/>
    <col min="2555" max="2555" width="4.5703125" style="46" customWidth="1"/>
    <col min="2556" max="2556" width="23.5703125" style="46" customWidth="1"/>
    <col min="2557" max="2558" width="16.5703125" style="46" customWidth="1"/>
    <col min="2559" max="2559" width="12.7109375" style="46" customWidth="1"/>
    <col min="2560" max="2560" width="12.28515625" style="46" customWidth="1"/>
    <col min="2561" max="2561" width="15.7109375" style="46" customWidth="1"/>
    <col min="2562" max="2562" width="10.7109375" style="46" customWidth="1"/>
    <col min="2563" max="2563" width="14.42578125" style="46" customWidth="1"/>
    <col min="2564" max="2564" width="10" style="46" customWidth="1"/>
    <col min="2565" max="2570" width="0" style="46" hidden="1" customWidth="1"/>
    <col min="2571" max="2574" width="12.7109375" style="46" customWidth="1"/>
    <col min="2575" max="2575" width="16.5703125" style="46" customWidth="1"/>
    <col min="2576" max="2810" width="11.42578125" style="46"/>
    <col min="2811" max="2811" width="4.5703125" style="46" customWidth="1"/>
    <col min="2812" max="2812" width="23.5703125" style="46" customWidth="1"/>
    <col min="2813" max="2814" width="16.5703125" style="46" customWidth="1"/>
    <col min="2815" max="2815" width="12.7109375" style="46" customWidth="1"/>
    <col min="2816" max="2816" width="12.28515625" style="46" customWidth="1"/>
    <col min="2817" max="2817" width="15.7109375" style="46" customWidth="1"/>
    <col min="2818" max="2818" width="10.7109375" style="46" customWidth="1"/>
    <col min="2819" max="2819" width="14.42578125" style="46" customWidth="1"/>
    <col min="2820" max="2820" width="10" style="46" customWidth="1"/>
    <col min="2821" max="2826" width="0" style="46" hidden="1" customWidth="1"/>
    <col min="2827" max="2830" width="12.7109375" style="46" customWidth="1"/>
    <col min="2831" max="2831" width="16.5703125" style="46" customWidth="1"/>
    <col min="2832" max="3066" width="11.42578125" style="46"/>
    <col min="3067" max="3067" width="4.5703125" style="46" customWidth="1"/>
    <col min="3068" max="3068" width="23.5703125" style="46" customWidth="1"/>
    <col min="3069" max="3070" width="16.5703125" style="46" customWidth="1"/>
    <col min="3071" max="3071" width="12.7109375" style="46" customWidth="1"/>
    <col min="3072" max="3072" width="12.28515625" style="46" customWidth="1"/>
    <col min="3073" max="3073" width="15.7109375" style="46" customWidth="1"/>
    <col min="3074" max="3074" width="10.7109375" style="46" customWidth="1"/>
    <col min="3075" max="3075" width="14.42578125" style="46" customWidth="1"/>
    <col min="3076" max="3076" width="10" style="46" customWidth="1"/>
    <col min="3077" max="3082" width="0" style="46" hidden="1" customWidth="1"/>
    <col min="3083" max="3086" width="12.7109375" style="46" customWidth="1"/>
    <col min="3087" max="3087" width="16.5703125" style="46" customWidth="1"/>
    <col min="3088" max="3322" width="11.42578125" style="46"/>
    <col min="3323" max="3323" width="4.5703125" style="46" customWidth="1"/>
    <col min="3324" max="3324" width="23.5703125" style="46" customWidth="1"/>
    <col min="3325" max="3326" width="16.5703125" style="46" customWidth="1"/>
    <col min="3327" max="3327" width="12.7109375" style="46" customWidth="1"/>
    <col min="3328" max="3328" width="12.28515625" style="46" customWidth="1"/>
    <col min="3329" max="3329" width="15.7109375" style="46" customWidth="1"/>
    <col min="3330" max="3330" width="10.7109375" style="46" customWidth="1"/>
    <col min="3331" max="3331" width="14.42578125" style="46" customWidth="1"/>
    <col min="3332" max="3332" width="10" style="46" customWidth="1"/>
    <col min="3333" max="3338" width="0" style="46" hidden="1" customWidth="1"/>
    <col min="3339" max="3342" width="12.7109375" style="46" customWidth="1"/>
    <col min="3343" max="3343" width="16.5703125" style="46" customWidth="1"/>
    <col min="3344" max="3578" width="11.42578125" style="46"/>
    <col min="3579" max="3579" width="4.5703125" style="46" customWidth="1"/>
    <col min="3580" max="3580" width="23.5703125" style="46" customWidth="1"/>
    <col min="3581" max="3582" width="16.5703125" style="46" customWidth="1"/>
    <col min="3583" max="3583" width="12.7109375" style="46" customWidth="1"/>
    <col min="3584" max="3584" width="12.28515625" style="46" customWidth="1"/>
    <col min="3585" max="3585" width="15.7109375" style="46" customWidth="1"/>
    <col min="3586" max="3586" width="10.7109375" style="46" customWidth="1"/>
    <col min="3587" max="3587" width="14.42578125" style="46" customWidth="1"/>
    <col min="3588" max="3588" width="10" style="46" customWidth="1"/>
    <col min="3589" max="3594" width="0" style="46" hidden="1" customWidth="1"/>
    <col min="3595" max="3598" width="12.7109375" style="46" customWidth="1"/>
    <col min="3599" max="3599" width="16.5703125" style="46" customWidth="1"/>
    <col min="3600" max="3834" width="11.42578125" style="46"/>
    <col min="3835" max="3835" width="4.5703125" style="46" customWidth="1"/>
    <col min="3836" max="3836" width="23.5703125" style="46" customWidth="1"/>
    <col min="3837" max="3838" width="16.5703125" style="46" customWidth="1"/>
    <col min="3839" max="3839" width="12.7109375" style="46" customWidth="1"/>
    <col min="3840" max="3840" width="12.28515625" style="46" customWidth="1"/>
    <col min="3841" max="3841" width="15.7109375" style="46" customWidth="1"/>
    <col min="3842" max="3842" width="10.7109375" style="46" customWidth="1"/>
    <col min="3843" max="3843" width="14.42578125" style="46" customWidth="1"/>
    <col min="3844" max="3844" width="10" style="46" customWidth="1"/>
    <col min="3845" max="3850" width="0" style="46" hidden="1" customWidth="1"/>
    <col min="3851" max="3854" width="12.7109375" style="46" customWidth="1"/>
    <col min="3855" max="3855" width="16.5703125" style="46" customWidth="1"/>
    <col min="3856" max="4090" width="11.42578125" style="46"/>
    <col min="4091" max="4091" width="4.5703125" style="46" customWidth="1"/>
    <col min="4092" max="4092" width="23.5703125" style="46" customWidth="1"/>
    <col min="4093" max="4094" width="16.5703125" style="46" customWidth="1"/>
    <col min="4095" max="4095" width="12.7109375" style="46" customWidth="1"/>
    <col min="4096" max="4096" width="12.28515625" style="46" customWidth="1"/>
    <col min="4097" max="4097" width="15.7109375" style="46" customWidth="1"/>
    <col min="4098" max="4098" width="10.7109375" style="46" customWidth="1"/>
    <col min="4099" max="4099" width="14.42578125" style="46" customWidth="1"/>
    <col min="4100" max="4100" width="10" style="46" customWidth="1"/>
    <col min="4101" max="4106" width="0" style="46" hidden="1" customWidth="1"/>
    <col min="4107" max="4110" width="12.7109375" style="46" customWidth="1"/>
    <col min="4111" max="4111" width="16.5703125" style="46" customWidth="1"/>
    <col min="4112" max="4346" width="11.42578125" style="46"/>
    <col min="4347" max="4347" width="4.5703125" style="46" customWidth="1"/>
    <col min="4348" max="4348" width="23.5703125" style="46" customWidth="1"/>
    <col min="4349" max="4350" width="16.5703125" style="46" customWidth="1"/>
    <col min="4351" max="4351" width="12.7109375" style="46" customWidth="1"/>
    <col min="4352" max="4352" width="12.28515625" style="46" customWidth="1"/>
    <col min="4353" max="4353" width="15.7109375" style="46" customWidth="1"/>
    <col min="4354" max="4354" width="10.7109375" style="46" customWidth="1"/>
    <col min="4355" max="4355" width="14.42578125" style="46" customWidth="1"/>
    <col min="4356" max="4356" width="10" style="46" customWidth="1"/>
    <col min="4357" max="4362" width="0" style="46" hidden="1" customWidth="1"/>
    <col min="4363" max="4366" width="12.7109375" style="46" customWidth="1"/>
    <col min="4367" max="4367" width="16.5703125" style="46" customWidth="1"/>
    <col min="4368" max="4602" width="11.42578125" style="46"/>
    <col min="4603" max="4603" width="4.5703125" style="46" customWidth="1"/>
    <col min="4604" max="4604" width="23.5703125" style="46" customWidth="1"/>
    <col min="4605" max="4606" width="16.5703125" style="46" customWidth="1"/>
    <col min="4607" max="4607" width="12.7109375" style="46" customWidth="1"/>
    <col min="4608" max="4608" width="12.28515625" style="46" customWidth="1"/>
    <col min="4609" max="4609" width="15.7109375" style="46" customWidth="1"/>
    <col min="4610" max="4610" width="10.7109375" style="46" customWidth="1"/>
    <col min="4611" max="4611" width="14.42578125" style="46" customWidth="1"/>
    <col min="4612" max="4612" width="10" style="46" customWidth="1"/>
    <col min="4613" max="4618" width="0" style="46" hidden="1" customWidth="1"/>
    <col min="4619" max="4622" width="12.7109375" style="46" customWidth="1"/>
    <col min="4623" max="4623" width="16.5703125" style="46" customWidth="1"/>
    <col min="4624" max="4858" width="11.42578125" style="46"/>
    <col min="4859" max="4859" width="4.5703125" style="46" customWidth="1"/>
    <col min="4860" max="4860" width="23.5703125" style="46" customWidth="1"/>
    <col min="4861" max="4862" width="16.5703125" style="46" customWidth="1"/>
    <col min="4863" max="4863" width="12.7109375" style="46" customWidth="1"/>
    <col min="4864" max="4864" width="12.28515625" style="46" customWidth="1"/>
    <col min="4865" max="4865" width="15.7109375" style="46" customWidth="1"/>
    <col min="4866" max="4866" width="10.7109375" style="46" customWidth="1"/>
    <col min="4867" max="4867" width="14.42578125" style="46" customWidth="1"/>
    <col min="4868" max="4868" width="10" style="46" customWidth="1"/>
    <col min="4869" max="4874" width="0" style="46" hidden="1" customWidth="1"/>
    <col min="4875" max="4878" width="12.7109375" style="46" customWidth="1"/>
    <col min="4879" max="4879" width="16.5703125" style="46" customWidth="1"/>
    <col min="4880" max="5114" width="11.42578125" style="46"/>
    <col min="5115" max="5115" width="4.5703125" style="46" customWidth="1"/>
    <col min="5116" max="5116" width="23.5703125" style="46" customWidth="1"/>
    <col min="5117" max="5118" width="16.5703125" style="46" customWidth="1"/>
    <col min="5119" max="5119" width="12.7109375" style="46" customWidth="1"/>
    <col min="5120" max="5120" width="12.28515625" style="46" customWidth="1"/>
    <col min="5121" max="5121" width="15.7109375" style="46" customWidth="1"/>
    <col min="5122" max="5122" width="10.7109375" style="46" customWidth="1"/>
    <col min="5123" max="5123" width="14.42578125" style="46" customWidth="1"/>
    <col min="5124" max="5124" width="10" style="46" customWidth="1"/>
    <col min="5125" max="5130" width="0" style="46" hidden="1" customWidth="1"/>
    <col min="5131" max="5134" width="12.7109375" style="46" customWidth="1"/>
    <col min="5135" max="5135" width="16.5703125" style="46" customWidth="1"/>
    <col min="5136" max="5370" width="11.42578125" style="46"/>
    <col min="5371" max="5371" width="4.5703125" style="46" customWidth="1"/>
    <col min="5372" max="5372" width="23.5703125" style="46" customWidth="1"/>
    <col min="5373" max="5374" width="16.5703125" style="46" customWidth="1"/>
    <col min="5375" max="5375" width="12.7109375" style="46" customWidth="1"/>
    <col min="5376" max="5376" width="12.28515625" style="46" customWidth="1"/>
    <col min="5377" max="5377" width="15.7109375" style="46" customWidth="1"/>
    <col min="5378" max="5378" width="10.7109375" style="46" customWidth="1"/>
    <col min="5379" max="5379" width="14.42578125" style="46" customWidth="1"/>
    <col min="5380" max="5380" width="10" style="46" customWidth="1"/>
    <col min="5381" max="5386" width="0" style="46" hidden="1" customWidth="1"/>
    <col min="5387" max="5390" width="12.7109375" style="46" customWidth="1"/>
    <col min="5391" max="5391" width="16.5703125" style="46" customWidth="1"/>
    <col min="5392" max="5626" width="11.42578125" style="46"/>
    <col min="5627" max="5627" width="4.5703125" style="46" customWidth="1"/>
    <col min="5628" max="5628" width="23.5703125" style="46" customWidth="1"/>
    <col min="5629" max="5630" width="16.5703125" style="46" customWidth="1"/>
    <col min="5631" max="5631" width="12.7109375" style="46" customWidth="1"/>
    <col min="5632" max="5632" width="12.28515625" style="46" customWidth="1"/>
    <col min="5633" max="5633" width="15.7109375" style="46" customWidth="1"/>
    <col min="5634" max="5634" width="10.7109375" style="46" customWidth="1"/>
    <col min="5635" max="5635" width="14.42578125" style="46" customWidth="1"/>
    <col min="5636" max="5636" width="10" style="46" customWidth="1"/>
    <col min="5637" max="5642" width="0" style="46" hidden="1" customWidth="1"/>
    <col min="5643" max="5646" width="12.7109375" style="46" customWidth="1"/>
    <col min="5647" max="5647" width="16.5703125" style="46" customWidth="1"/>
    <col min="5648" max="5882" width="11.42578125" style="46"/>
    <col min="5883" max="5883" width="4.5703125" style="46" customWidth="1"/>
    <col min="5884" max="5884" width="23.5703125" style="46" customWidth="1"/>
    <col min="5885" max="5886" width="16.5703125" style="46" customWidth="1"/>
    <col min="5887" max="5887" width="12.7109375" style="46" customWidth="1"/>
    <col min="5888" max="5888" width="12.28515625" style="46" customWidth="1"/>
    <col min="5889" max="5889" width="15.7109375" style="46" customWidth="1"/>
    <col min="5890" max="5890" width="10.7109375" style="46" customWidth="1"/>
    <col min="5891" max="5891" width="14.42578125" style="46" customWidth="1"/>
    <col min="5892" max="5892" width="10" style="46" customWidth="1"/>
    <col min="5893" max="5898" width="0" style="46" hidden="1" customWidth="1"/>
    <col min="5899" max="5902" width="12.7109375" style="46" customWidth="1"/>
    <col min="5903" max="5903" width="16.5703125" style="46" customWidth="1"/>
    <col min="5904" max="6138" width="11.42578125" style="46"/>
    <col min="6139" max="6139" width="4.5703125" style="46" customWidth="1"/>
    <col min="6140" max="6140" width="23.5703125" style="46" customWidth="1"/>
    <col min="6141" max="6142" width="16.5703125" style="46" customWidth="1"/>
    <col min="6143" max="6143" width="12.7109375" style="46" customWidth="1"/>
    <col min="6144" max="6144" width="12.28515625" style="46" customWidth="1"/>
    <col min="6145" max="6145" width="15.7109375" style="46" customWidth="1"/>
    <col min="6146" max="6146" width="10.7109375" style="46" customWidth="1"/>
    <col min="6147" max="6147" width="14.42578125" style="46" customWidth="1"/>
    <col min="6148" max="6148" width="10" style="46" customWidth="1"/>
    <col min="6149" max="6154" width="0" style="46" hidden="1" customWidth="1"/>
    <col min="6155" max="6158" width="12.7109375" style="46" customWidth="1"/>
    <col min="6159" max="6159" width="16.5703125" style="46" customWidth="1"/>
    <col min="6160" max="6394" width="11.42578125" style="46"/>
    <col min="6395" max="6395" width="4.5703125" style="46" customWidth="1"/>
    <col min="6396" max="6396" width="23.5703125" style="46" customWidth="1"/>
    <col min="6397" max="6398" width="16.5703125" style="46" customWidth="1"/>
    <col min="6399" max="6399" width="12.7109375" style="46" customWidth="1"/>
    <col min="6400" max="6400" width="12.28515625" style="46" customWidth="1"/>
    <col min="6401" max="6401" width="15.7109375" style="46" customWidth="1"/>
    <col min="6402" max="6402" width="10.7109375" style="46" customWidth="1"/>
    <col min="6403" max="6403" width="14.42578125" style="46" customWidth="1"/>
    <col min="6404" max="6404" width="10" style="46" customWidth="1"/>
    <col min="6405" max="6410" width="0" style="46" hidden="1" customWidth="1"/>
    <col min="6411" max="6414" width="12.7109375" style="46" customWidth="1"/>
    <col min="6415" max="6415" width="16.5703125" style="46" customWidth="1"/>
    <col min="6416" max="6650" width="11.42578125" style="46"/>
    <col min="6651" max="6651" width="4.5703125" style="46" customWidth="1"/>
    <col min="6652" max="6652" width="23.5703125" style="46" customWidth="1"/>
    <col min="6653" max="6654" width="16.5703125" style="46" customWidth="1"/>
    <col min="6655" max="6655" width="12.7109375" style="46" customWidth="1"/>
    <col min="6656" max="6656" width="12.28515625" style="46" customWidth="1"/>
    <col min="6657" max="6657" width="15.7109375" style="46" customWidth="1"/>
    <col min="6658" max="6658" width="10.7109375" style="46" customWidth="1"/>
    <col min="6659" max="6659" width="14.42578125" style="46" customWidth="1"/>
    <col min="6660" max="6660" width="10" style="46" customWidth="1"/>
    <col min="6661" max="6666" width="0" style="46" hidden="1" customWidth="1"/>
    <col min="6667" max="6670" width="12.7109375" style="46" customWidth="1"/>
    <col min="6671" max="6671" width="16.5703125" style="46" customWidth="1"/>
    <col min="6672" max="6906" width="11.42578125" style="46"/>
    <col min="6907" max="6907" width="4.5703125" style="46" customWidth="1"/>
    <col min="6908" max="6908" width="23.5703125" style="46" customWidth="1"/>
    <col min="6909" max="6910" width="16.5703125" style="46" customWidth="1"/>
    <col min="6911" max="6911" width="12.7109375" style="46" customWidth="1"/>
    <col min="6912" max="6912" width="12.28515625" style="46" customWidth="1"/>
    <col min="6913" max="6913" width="15.7109375" style="46" customWidth="1"/>
    <col min="6914" max="6914" width="10.7109375" style="46" customWidth="1"/>
    <col min="6915" max="6915" width="14.42578125" style="46" customWidth="1"/>
    <col min="6916" max="6916" width="10" style="46" customWidth="1"/>
    <col min="6917" max="6922" width="0" style="46" hidden="1" customWidth="1"/>
    <col min="6923" max="6926" width="12.7109375" style="46" customWidth="1"/>
    <col min="6927" max="6927" width="16.5703125" style="46" customWidth="1"/>
    <col min="6928" max="7162" width="11.42578125" style="46"/>
    <col min="7163" max="7163" width="4.5703125" style="46" customWidth="1"/>
    <col min="7164" max="7164" width="23.5703125" style="46" customWidth="1"/>
    <col min="7165" max="7166" width="16.5703125" style="46" customWidth="1"/>
    <col min="7167" max="7167" width="12.7109375" style="46" customWidth="1"/>
    <col min="7168" max="7168" width="12.28515625" style="46" customWidth="1"/>
    <col min="7169" max="7169" width="15.7109375" style="46" customWidth="1"/>
    <col min="7170" max="7170" width="10.7109375" style="46" customWidth="1"/>
    <col min="7171" max="7171" width="14.42578125" style="46" customWidth="1"/>
    <col min="7172" max="7172" width="10" style="46" customWidth="1"/>
    <col min="7173" max="7178" width="0" style="46" hidden="1" customWidth="1"/>
    <col min="7179" max="7182" width="12.7109375" style="46" customWidth="1"/>
    <col min="7183" max="7183" width="16.5703125" style="46" customWidth="1"/>
    <col min="7184" max="7418" width="11.42578125" style="46"/>
    <col min="7419" max="7419" width="4.5703125" style="46" customWidth="1"/>
    <col min="7420" max="7420" width="23.5703125" style="46" customWidth="1"/>
    <col min="7421" max="7422" width="16.5703125" style="46" customWidth="1"/>
    <col min="7423" max="7423" width="12.7109375" style="46" customWidth="1"/>
    <col min="7424" max="7424" width="12.28515625" style="46" customWidth="1"/>
    <col min="7425" max="7425" width="15.7109375" style="46" customWidth="1"/>
    <col min="7426" max="7426" width="10.7109375" style="46" customWidth="1"/>
    <col min="7427" max="7427" width="14.42578125" style="46" customWidth="1"/>
    <col min="7428" max="7428" width="10" style="46" customWidth="1"/>
    <col min="7429" max="7434" width="0" style="46" hidden="1" customWidth="1"/>
    <col min="7435" max="7438" width="12.7109375" style="46" customWidth="1"/>
    <col min="7439" max="7439" width="16.5703125" style="46" customWidth="1"/>
    <col min="7440" max="7674" width="11.42578125" style="46"/>
    <col min="7675" max="7675" width="4.5703125" style="46" customWidth="1"/>
    <col min="7676" max="7676" width="23.5703125" style="46" customWidth="1"/>
    <col min="7677" max="7678" width="16.5703125" style="46" customWidth="1"/>
    <col min="7679" max="7679" width="12.7109375" style="46" customWidth="1"/>
    <col min="7680" max="7680" width="12.28515625" style="46" customWidth="1"/>
    <col min="7681" max="7681" width="15.7109375" style="46" customWidth="1"/>
    <col min="7682" max="7682" width="10.7109375" style="46" customWidth="1"/>
    <col min="7683" max="7683" width="14.42578125" style="46" customWidth="1"/>
    <col min="7684" max="7684" width="10" style="46" customWidth="1"/>
    <col min="7685" max="7690" width="0" style="46" hidden="1" customWidth="1"/>
    <col min="7691" max="7694" width="12.7109375" style="46" customWidth="1"/>
    <col min="7695" max="7695" width="16.5703125" style="46" customWidth="1"/>
    <col min="7696" max="7930" width="11.42578125" style="46"/>
    <col min="7931" max="7931" width="4.5703125" style="46" customWidth="1"/>
    <col min="7932" max="7932" width="23.5703125" style="46" customWidth="1"/>
    <col min="7933" max="7934" width="16.5703125" style="46" customWidth="1"/>
    <col min="7935" max="7935" width="12.7109375" style="46" customWidth="1"/>
    <col min="7936" max="7936" width="12.28515625" style="46" customWidth="1"/>
    <col min="7937" max="7937" width="15.7109375" style="46" customWidth="1"/>
    <col min="7938" max="7938" width="10.7109375" style="46" customWidth="1"/>
    <col min="7939" max="7939" width="14.42578125" style="46" customWidth="1"/>
    <col min="7940" max="7940" width="10" style="46" customWidth="1"/>
    <col min="7941" max="7946" width="0" style="46" hidden="1" customWidth="1"/>
    <col min="7947" max="7950" width="12.7109375" style="46" customWidth="1"/>
    <col min="7951" max="7951" width="16.5703125" style="46" customWidth="1"/>
    <col min="7952" max="8186" width="11.42578125" style="46"/>
    <col min="8187" max="8187" width="4.5703125" style="46" customWidth="1"/>
    <col min="8188" max="8188" width="23.5703125" style="46" customWidth="1"/>
    <col min="8189" max="8190" width="16.5703125" style="46" customWidth="1"/>
    <col min="8191" max="8191" width="12.7109375" style="46" customWidth="1"/>
    <col min="8192" max="8192" width="12.28515625" style="46" customWidth="1"/>
    <col min="8193" max="8193" width="15.7109375" style="46" customWidth="1"/>
    <col min="8194" max="8194" width="10.7109375" style="46" customWidth="1"/>
    <col min="8195" max="8195" width="14.42578125" style="46" customWidth="1"/>
    <col min="8196" max="8196" width="10" style="46" customWidth="1"/>
    <col min="8197" max="8202" width="0" style="46" hidden="1" customWidth="1"/>
    <col min="8203" max="8206" width="12.7109375" style="46" customWidth="1"/>
    <col min="8207" max="8207" width="16.5703125" style="46" customWidth="1"/>
    <col min="8208" max="8442" width="11.42578125" style="46"/>
    <col min="8443" max="8443" width="4.5703125" style="46" customWidth="1"/>
    <col min="8444" max="8444" width="23.5703125" style="46" customWidth="1"/>
    <col min="8445" max="8446" width="16.5703125" style="46" customWidth="1"/>
    <col min="8447" max="8447" width="12.7109375" style="46" customWidth="1"/>
    <col min="8448" max="8448" width="12.28515625" style="46" customWidth="1"/>
    <col min="8449" max="8449" width="15.7109375" style="46" customWidth="1"/>
    <col min="8450" max="8450" width="10.7109375" style="46" customWidth="1"/>
    <col min="8451" max="8451" width="14.42578125" style="46" customWidth="1"/>
    <col min="8452" max="8452" width="10" style="46" customWidth="1"/>
    <col min="8453" max="8458" width="0" style="46" hidden="1" customWidth="1"/>
    <col min="8459" max="8462" width="12.7109375" style="46" customWidth="1"/>
    <col min="8463" max="8463" width="16.5703125" style="46" customWidth="1"/>
    <col min="8464" max="8698" width="11.42578125" style="46"/>
    <col min="8699" max="8699" width="4.5703125" style="46" customWidth="1"/>
    <col min="8700" max="8700" width="23.5703125" style="46" customWidth="1"/>
    <col min="8701" max="8702" width="16.5703125" style="46" customWidth="1"/>
    <col min="8703" max="8703" width="12.7109375" style="46" customWidth="1"/>
    <col min="8704" max="8704" width="12.28515625" style="46" customWidth="1"/>
    <col min="8705" max="8705" width="15.7109375" style="46" customWidth="1"/>
    <col min="8706" max="8706" width="10.7109375" style="46" customWidth="1"/>
    <col min="8707" max="8707" width="14.42578125" style="46" customWidth="1"/>
    <col min="8708" max="8708" width="10" style="46" customWidth="1"/>
    <col min="8709" max="8714" width="0" style="46" hidden="1" customWidth="1"/>
    <col min="8715" max="8718" width="12.7109375" style="46" customWidth="1"/>
    <col min="8719" max="8719" width="16.5703125" style="46" customWidth="1"/>
    <col min="8720" max="8954" width="11.42578125" style="46"/>
    <col min="8955" max="8955" width="4.5703125" style="46" customWidth="1"/>
    <col min="8956" max="8956" width="23.5703125" style="46" customWidth="1"/>
    <col min="8957" max="8958" width="16.5703125" style="46" customWidth="1"/>
    <col min="8959" max="8959" width="12.7109375" style="46" customWidth="1"/>
    <col min="8960" max="8960" width="12.28515625" style="46" customWidth="1"/>
    <col min="8961" max="8961" width="15.7109375" style="46" customWidth="1"/>
    <col min="8962" max="8962" width="10.7109375" style="46" customWidth="1"/>
    <col min="8963" max="8963" width="14.42578125" style="46" customWidth="1"/>
    <col min="8964" max="8964" width="10" style="46" customWidth="1"/>
    <col min="8965" max="8970" width="0" style="46" hidden="1" customWidth="1"/>
    <col min="8971" max="8974" width="12.7109375" style="46" customWidth="1"/>
    <col min="8975" max="8975" width="16.5703125" style="46" customWidth="1"/>
    <col min="8976" max="9210" width="11.42578125" style="46"/>
    <col min="9211" max="9211" width="4.5703125" style="46" customWidth="1"/>
    <col min="9212" max="9212" width="23.5703125" style="46" customWidth="1"/>
    <col min="9213" max="9214" width="16.5703125" style="46" customWidth="1"/>
    <col min="9215" max="9215" width="12.7109375" style="46" customWidth="1"/>
    <col min="9216" max="9216" width="12.28515625" style="46" customWidth="1"/>
    <col min="9217" max="9217" width="15.7109375" style="46" customWidth="1"/>
    <col min="9218" max="9218" width="10.7109375" style="46" customWidth="1"/>
    <col min="9219" max="9219" width="14.42578125" style="46" customWidth="1"/>
    <col min="9220" max="9220" width="10" style="46" customWidth="1"/>
    <col min="9221" max="9226" width="0" style="46" hidden="1" customWidth="1"/>
    <col min="9227" max="9230" width="12.7109375" style="46" customWidth="1"/>
    <col min="9231" max="9231" width="16.5703125" style="46" customWidth="1"/>
    <col min="9232" max="9466" width="11.42578125" style="46"/>
    <col min="9467" max="9467" width="4.5703125" style="46" customWidth="1"/>
    <col min="9468" max="9468" width="23.5703125" style="46" customWidth="1"/>
    <col min="9469" max="9470" width="16.5703125" style="46" customWidth="1"/>
    <col min="9471" max="9471" width="12.7109375" style="46" customWidth="1"/>
    <col min="9472" max="9472" width="12.28515625" style="46" customWidth="1"/>
    <col min="9473" max="9473" width="15.7109375" style="46" customWidth="1"/>
    <col min="9474" max="9474" width="10.7109375" style="46" customWidth="1"/>
    <col min="9475" max="9475" width="14.42578125" style="46" customWidth="1"/>
    <col min="9476" max="9476" width="10" style="46" customWidth="1"/>
    <col min="9477" max="9482" width="0" style="46" hidden="1" customWidth="1"/>
    <col min="9483" max="9486" width="12.7109375" style="46" customWidth="1"/>
    <col min="9487" max="9487" width="16.5703125" style="46" customWidth="1"/>
    <col min="9488" max="9722" width="11.42578125" style="46"/>
    <col min="9723" max="9723" width="4.5703125" style="46" customWidth="1"/>
    <col min="9724" max="9724" width="23.5703125" style="46" customWidth="1"/>
    <col min="9725" max="9726" width="16.5703125" style="46" customWidth="1"/>
    <col min="9727" max="9727" width="12.7109375" style="46" customWidth="1"/>
    <col min="9728" max="9728" width="12.28515625" style="46" customWidth="1"/>
    <col min="9729" max="9729" width="15.7109375" style="46" customWidth="1"/>
    <col min="9730" max="9730" width="10.7109375" style="46" customWidth="1"/>
    <col min="9731" max="9731" width="14.42578125" style="46" customWidth="1"/>
    <col min="9732" max="9732" width="10" style="46" customWidth="1"/>
    <col min="9733" max="9738" width="0" style="46" hidden="1" customWidth="1"/>
    <col min="9739" max="9742" width="12.7109375" style="46" customWidth="1"/>
    <col min="9743" max="9743" width="16.5703125" style="46" customWidth="1"/>
    <col min="9744" max="9978" width="11.42578125" style="46"/>
    <col min="9979" max="9979" width="4.5703125" style="46" customWidth="1"/>
    <col min="9980" max="9980" width="23.5703125" style="46" customWidth="1"/>
    <col min="9981" max="9982" width="16.5703125" style="46" customWidth="1"/>
    <col min="9983" max="9983" width="12.7109375" style="46" customWidth="1"/>
    <col min="9984" max="9984" width="12.28515625" style="46" customWidth="1"/>
    <col min="9985" max="9985" width="15.7109375" style="46" customWidth="1"/>
    <col min="9986" max="9986" width="10.7109375" style="46" customWidth="1"/>
    <col min="9987" max="9987" width="14.42578125" style="46" customWidth="1"/>
    <col min="9988" max="9988" width="10" style="46" customWidth="1"/>
    <col min="9989" max="9994" width="0" style="46" hidden="1" customWidth="1"/>
    <col min="9995" max="9998" width="12.7109375" style="46" customWidth="1"/>
    <col min="9999" max="9999" width="16.5703125" style="46" customWidth="1"/>
    <col min="10000" max="10234" width="11.42578125" style="46"/>
    <col min="10235" max="10235" width="4.5703125" style="46" customWidth="1"/>
    <col min="10236" max="10236" width="23.5703125" style="46" customWidth="1"/>
    <col min="10237" max="10238" width="16.5703125" style="46" customWidth="1"/>
    <col min="10239" max="10239" width="12.7109375" style="46" customWidth="1"/>
    <col min="10240" max="10240" width="12.28515625" style="46" customWidth="1"/>
    <col min="10241" max="10241" width="15.7109375" style="46" customWidth="1"/>
    <col min="10242" max="10242" width="10.7109375" style="46" customWidth="1"/>
    <col min="10243" max="10243" width="14.42578125" style="46" customWidth="1"/>
    <col min="10244" max="10244" width="10" style="46" customWidth="1"/>
    <col min="10245" max="10250" width="0" style="46" hidden="1" customWidth="1"/>
    <col min="10251" max="10254" width="12.7109375" style="46" customWidth="1"/>
    <col min="10255" max="10255" width="16.5703125" style="46" customWidth="1"/>
    <col min="10256" max="10490" width="11.42578125" style="46"/>
    <col min="10491" max="10491" width="4.5703125" style="46" customWidth="1"/>
    <col min="10492" max="10492" width="23.5703125" style="46" customWidth="1"/>
    <col min="10493" max="10494" width="16.5703125" style="46" customWidth="1"/>
    <col min="10495" max="10495" width="12.7109375" style="46" customWidth="1"/>
    <col min="10496" max="10496" width="12.28515625" style="46" customWidth="1"/>
    <col min="10497" max="10497" width="15.7109375" style="46" customWidth="1"/>
    <col min="10498" max="10498" width="10.7109375" style="46" customWidth="1"/>
    <col min="10499" max="10499" width="14.42578125" style="46" customWidth="1"/>
    <col min="10500" max="10500" width="10" style="46" customWidth="1"/>
    <col min="10501" max="10506" width="0" style="46" hidden="1" customWidth="1"/>
    <col min="10507" max="10510" width="12.7109375" style="46" customWidth="1"/>
    <col min="10511" max="10511" width="16.5703125" style="46" customWidth="1"/>
    <col min="10512" max="10746" width="11.42578125" style="46"/>
    <col min="10747" max="10747" width="4.5703125" style="46" customWidth="1"/>
    <col min="10748" max="10748" width="23.5703125" style="46" customWidth="1"/>
    <col min="10749" max="10750" width="16.5703125" style="46" customWidth="1"/>
    <col min="10751" max="10751" width="12.7109375" style="46" customWidth="1"/>
    <col min="10752" max="10752" width="12.28515625" style="46" customWidth="1"/>
    <col min="10753" max="10753" width="15.7109375" style="46" customWidth="1"/>
    <col min="10754" max="10754" width="10.7109375" style="46" customWidth="1"/>
    <col min="10755" max="10755" width="14.42578125" style="46" customWidth="1"/>
    <col min="10756" max="10756" width="10" style="46" customWidth="1"/>
    <col min="10757" max="10762" width="0" style="46" hidden="1" customWidth="1"/>
    <col min="10763" max="10766" width="12.7109375" style="46" customWidth="1"/>
    <col min="10767" max="10767" width="16.5703125" style="46" customWidth="1"/>
    <col min="10768" max="11002" width="11.42578125" style="46"/>
    <col min="11003" max="11003" width="4.5703125" style="46" customWidth="1"/>
    <col min="11004" max="11004" width="23.5703125" style="46" customWidth="1"/>
    <col min="11005" max="11006" width="16.5703125" style="46" customWidth="1"/>
    <col min="11007" max="11007" width="12.7109375" style="46" customWidth="1"/>
    <col min="11008" max="11008" width="12.28515625" style="46" customWidth="1"/>
    <col min="11009" max="11009" width="15.7109375" style="46" customWidth="1"/>
    <col min="11010" max="11010" width="10.7109375" style="46" customWidth="1"/>
    <col min="11011" max="11011" width="14.42578125" style="46" customWidth="1"/>
    <col min="11012" max="11012" width="10" style="46" customWidth="1"/>
    <col min="11013" max="11018" width="0" style="46" hidden="1" customWidth="1"/>
    <col min="11019" max="11022" width="12.7109375" style="46" customWidth="1"/>
    <col min="11023" max="11023" width="16.5703125" style="46" customWidth="1"/>
    <col min="11024" max="11258" width="11.42578125" style="46"/>
    <col min="11259" max="11259" width="4.5703125" style="46" customWidth="1"/>
    <col min="11260" max="11260" width="23.5703125" style="46" customWidth="1"/>
    <col min="11261" max="11262" width="16.5703125" style="46" customWidth="1"/>
    <col min="11263" max="11263" width="12.7109375" style="46" customWidth="1"/>
    <col min="11264" max="11264" width="12.28515625" style="46" customWidth="1"/>
    <col min="11265" max="11265" width="15.7109375" style="46" customWidth="1"/>
    <col min="11266" max="11266" width="10.7109375" style="46" customWidth="1"/>
    <col min="11267" max="11267" width="14.42578125" style="46" customWidth="1"/>
    <col min="11268" max="11268" width="10" style="46" customWidth="1"/>
    <col min="11269" max="11274" width="0" style="46" hidden="1" customWidth="1"/>
    <col min="11275" max="11278" width="12.7109375" style="46" customWidth="1"/>
    <col min="11279" max="11279" width="16.5703125" style="46" customWidth="1"/>
    <col min="11280" max="11514" width="11.42578125" style="46"/>
    <col min="11515" max="11515" width="4.5703125" style="46" customWidth="1"/>
    <col min="11516" max="11516" width="23.5703125" style="46" customWidth="1"/>
    <col min="11517" max="11518" width="16.5703125" style="46" customWidth="1"/>
    <col min="11519" max="11519" width="12.7109375" style="46" customWidth="1"/>
    <col min="11520" max="11520" width="12.28515625" style="46" customWidth="1"/>
    <col min="11521" max="11521" width="15.7109375" style="46" customWidth="1"/>
    <col min="11522" max="11522" width="10.7109375" style="46" customWidth="1"/>
    <col min="11523" max="11523" width="14.42578125" style="46" customWidth="1"/>
    <col min="11524" max="11524" width="10" style="46" customWidth="1"/>
    <col min="11525" max="11530" width="0" style="46" hidden="1" customWidth="1"/>
    <col min="11531" max="11534" width="12.7109375" style="46" customWidth="1"/>
    <col min="11535" max="11535" width="16.5703125" style="46" customWidth="1"/>
    <col min="11536" max="11770" width="11.42578125" style="46"/>
    <col min="11771" max="11771" width="4.5703125" style="46" customWidth="1"/>
    <col min="11772" max="11772" width="23.5703125" style="46" customWidth="1"/>
    <col min="11773" max="11774" width="16.5703125" style="46" customWidth="1"/>
    <col min="11775" max="11775" width="12.7109375" style="46" customWidth="1"/>
    <col min="11776" max="11776" width="12.28515625" style="46" customWidth="1"/>
    <col min="11777" max="11777" width="15.7109375" style="46" customWidth="1"/>
    <col min="11778" max="11778" width="10.7109375" style="46" customWidth="1"/>
    <col min="11779" max="11779" width="14.42578125" style="46" customWidth="1"/>
    <col min="11780" max="11780" width="10" style="46" customWidth="1"/>
    <col min="11781" max="11786" width="0" style="46" hidden="1" customWidth="1"/>
    <col min="11787" max="11790" width="12.7109375" style="46" customWidth="1"/>
    <col min="11791" max="11791" width="16.5703125" style="46" customWidth="1"/>
    <col min="11792" max="12026" width="11.42578125" style="46"/>
    <col min="12027" max="12027" width="4.5703125" style="46" customWidth="1"/>
    <col min="12028" max="12028" width="23.5703125" style="46" customWidth="1"/>
    <col min="12029" max="12030" width="16.5703125" style="46" customWidth="1"/>
    <col min="12031" max="12031" width="12.7109375" style="46" customWidth="1"/>
    <col min="12032" max="12032" width="12.28515625" style="46" customWidth="1"/>
    <col min="12033" max="12033" width="15.7109375" style="46" customWidth="1"/>
    <col min="12034" max="12034" width="10.7109375" style="46" customWidth="1"/>
    <col min="12035" max="12035" width="14.42578125" style="46" customWidth="1"/>
    <col min="12036" max="12036" width="10" style="46" customWidth="1"/>
    <col min="12037" max="12042" width="0" style="46" hidden="1" customWidth="1"/>
    <col min="12043" max="12046" width="12.7109375" style="46" customWidth="1"/>
    <col min="12047" max="12047" width="16.5703125" style="46" customWidth="1"/>
    <col min="12048" max="12282" width="11.42578125" style="46"/>
    <col min="12283" max="12283" width="4.5703125" style="46" customWidth="1"/>
    <col min="12284" max="12284" width="23.5703125" style="46" customWidth="1"/>
    <col min="12285" max="12286" width="16.5703125" style="46" customWidth="1"/>
    <col min="12287" max="12287" width="12.7109375" style="46" customWidth="1"/>
    <col min="12288" max="12288" width="12.28515625" style="46" customWidth="1"/>
    <col min="12289" max="12289" width="15.7109375" style="46" customWidth="1"/>
    <col min="12290" max="12290" width="10.7109375" style="46" customWidth="1"/>
    <col min="12291" max="12291" width="14.42578125" style="46" customWidth="1"/>
    <col min="12292" max="12292" width="10" style="46" customWidth="1"/>
    <col min="12293" max="12298" width="0" style="46" hidden="1" customWidth="1"/>
    <col min="12299" max="12302" width="12.7109375" style="46" customWidth="1"/>
    <col min="12303" max="12303" width="16.5703125" style="46" customWidth="1"/>
    <col min="12304" max="12538" width="11.42578125" style="46"/>
    <col min="12539" max="12539" width="4.5703125" style="46" customWidth="1"/>
    <col min="12540" max="12540" width="23.5703125" style="46" customWidth="1"/>
    <col min="12541" max="12542" width="16.5703125" style="46" customWidth="1"/>
    <col min="12543" max="12543" width="12.7109375" style="46" customWidth="1"/>
    <col min="12544" max="12544" width="12.28515625" style="46" customWidth="1"/>
    <col min="12545" max="12545" width="15.7109375" style="46" customWidth="1"/>
    <col min="12546" max="12546" width="10.7109375" style="46" customWidth="1"/>
    <col min="12547" max="12547" width="14.42578125" style="46" customWidth="1"/>
    <col min="12548" max="12548" width="10" style="46" customWidth="1"/>
    <col min="12549" max="12554" width="0" style="46" hidden="1" customWidth="1"/>
    <col min="12555" max="12558" width="12.7109375" style="46" customWidth="1"/>
    <col min="12559" max="12559" width="16.5703125" style="46" customWidth="1"/>
    <col min="12560" max="12794" width="11.42578125" style="46"/>
    <col min="12795" max="12795" width="4.5703125" style="46" customWidth="1"/>
    <col min="12796" max="12796" width="23.5703125" style="46" customWidth="1"/>
    <col min="12797" max="12798" width="16.5703125" style="46" customWidth="1"/>
    <col min="12799" max="12799" width="12.7109375" style="46" customWidth="1"/>
    <col min="12800" max="12800" width="12.28515625" style="46" customWidth="1"/>
    <col min="12801" max="12801" width="15.7109375" style="46" customWidth="1"/>
    <col min="12802" max="12802" width="10.7109375" style="46" customWidth="1"/>
    <col min="12803" max="12803" width="14.42578125" style="46" customWidth="1"/>
    <col min="12804" max="12804" width="10" style="46" customWidth="1"/>
    <col min="12805" max="12810" width="0" style="46" hidden="1" customWidth="1"/>
    <col min="12811" max="12814" width="12.7109375" style="46" customWidth="1"/>
    <col min="12815" max="12815" width="16.5703125" style="46" customWidth="1"/>
    <col min="12816" max="13050" width="11.42578125" style="46"/>
    <col min="13051" max="13051" width="4.5703125" style="46" customWidth="1"/>
    <col min="13052" max="13052" width="23.5703125" style="46" customWidth="1"/>
    <col min="13053" max="13054" width="16.5703125" style="46" customWidth="1"/>
    <col min="13055" max="13055" width="12.7109375" style="46" customWidth="1"/>
    <col min="13056" max="13056" width="12.28515625" style="46" customWidth="1"/>
    <col min="13057" max="13057" width="15.7109375" style="46" customWidth="1"/>
    <col min="13058" max="13058" width="10.7109375" style="46" customWidth="1"/>
    <col min="13059" max="13059" width="14.42578125" style="46" customWidth="1"/>
    <col min="13060" max="13060" width="10" style="46" customWidth="1"/>
    <col min="13061" max="13066" width="0" style="46" hidden="1" customWidth="1"/>
    <col min="13067" max="13070" width="12.7109375" style="46" customWidth="1"/>
    <col min="13071" max="13071" width="16.5703125" style="46" customWidth="1"/>
    <col min="13072" max="13306" width="11.42578125" style="46"/>
    <col min="13307" max="13307" width="4.5703125" style="46" customWidth="1"/>
    <col min="13308" max="13308" width="23.5703125" style="46" customWidth="1"/>
    <col min="13309" max="13310" width="16.5703125" style="46" customWidth="1"/>
    <col min="13311" max="13311" width="12.7109375" style="46" customWidth="1"/>
    <col min="13312" max="13312" width="12.28515625" style="46" customWidth="1"/>
    <col min="13313" max="13313" width="15.7109375" style="46" customWidth="1"/>
    <col min="13314" max="13314" width="10.7109375" style="46" customWidth="1"/>
    <col min="13315" max="13315" width="14.42578125" style="46" customWidth="1"/>
    <col min="13316" max="13316" width="10" style="46" customWidth="1"/>
    <col min="13317" max="13322" width="0" style="46" hidden="1" customWidth="1"/>
    <col min="13323" max="13326" width="12.7109375" style="46" customWidth="1"/>
    <col min="13327" max="13327" width="16.5703125" style="46" customWidth="1"/>
    <col min="13328" max="13562" width="11.42578125" style="46"/>
    <col min="13563" max="13563" width="4.5703125" style="46" customWidth="1"/>
    <col min="13564" max="13564" width="23.5703125" style="46" customWidth="1"/>
    <col min="13565" max="13566" width="16.5703125" style="46" customWidth="1"/>
    <col min="13567" max="13567" width="12.7109375" style="46" customWidth="1"/>
    <col min="13568" max="13568" width="12.28515625" style="46" customWidth="1"/>
    <col min="13569" max="13569" width="15.7109375" style="46" customWidth="1"/>
    <col min="13570" max="13570" width="10.7109375" style="46" customWidth="1"/>
    <col min="13571" max="13571" width="14.42578125" style="46" customWidth="1"/>
    <col min="13572" max="13572" width="10" style="46" customWidth="1"/>
    <col min="13573" max="13578" width="0" style="46" hidden="1" customWidth="1"/>
    <col min="13579" max="13582" width="12.7109375" style="46" customWidth="1"/>
    <col min="13583" max="13583" width="16.5703125" style="46" customWidth="1"/>
    <col min="13584" max="13818" width="11.42578125" style="46"/>
    <col min="13819" max="13819" width="4.5703125" style="46" customWidth="1"/>
    <col min="13820" max="13820" width="23.5703125" style="46" customWidth="1"/>
    <col min="13821" max="13822" width="16.5703125" style="46" customWidth="1"/>
    <col min="13823" max="13823" width="12.7109375" style="46" customWidth="1"/>
    <col min="13824" max="13824" width="12.28515625" style="46" customWidth="1"/>
    <col min="13825" max="13825" width="15.7109375" style="46" customWidth="1"/>
    <col min="13826" max="13826" width="10.7109375" style="46" customWidth="1"/>
    <col min="13827" max="13827" width="14.42578125" style="46" customWidth="1"/>
    <col min="13828" max="13828" width="10" style="46" customWidth="1"/>
    <col min="13829" max="13834" width="0" style="46" hidden="1" customWidth="1"/>
    <col min="13835" max="13838" width="12.7109375" style="46" customWidth="1"/>
    <col min="13839" max="13839" width="16.5703125" style="46" customWidth="1"/>
    <col min="13840" max="14074" width="11.42578125" style="46"/>
    <col min="14075" max="14075" width="4.5703125" style="46" customWidth="1"/>
    <col min="14076" max="14076" width="23.5703125" style="46" customWidth="1"/>
    <col min="14077" max="14078" width="16.5703125" style="46" customWidth="1"/>
    <col min="14079" max="14079" width="12.7109375" style="46" customWidth="1"/>
    <col min="14080" max="14080" width="12.28515625" style="46" customWidth="1"/>
    <col min="14081" max="14081" width="15.7109375" style="46" customWidth="1"/>
    <col min="14082" max="14082" width="10.7109375" style="46" customWidth="1"/>
    <col min="14083" max="14083" width="14.42578125" style="46" customWidth="1"/>
    <col min="14084" max="14084" width="10" style="46" customWidth="1"/>
    <col min="14085" max="14090" width="0" style="46" hidden="1" customWidth="1"/>
    <col min="14091" max="14094" width="12.7109375" style="46" customWidth="1"/>
    <col min="14095" max="14095" width="16.5703125" style="46" customWidth="1"/>
    <col min="14096" max="14330" width="11.42578125" style="46"/>
    <col min="14331" max="14331" width="4.5703125" style="46" customWidth="1"/>
    <col min="14332" max="14332" width="23.5703125" style="46" customWidth="1"/>
    <col min="14333" max="14334" width="16.5703125" style="46" customWidth="1"/>
    <col min="14335" max="14335" width="12.7109375" style="46" customWidth="1"/>
    <col min="14336" max="14336" width="12.28515625" style="46" customWidth="1"/>
    <col min="14337" max="14337" width="15.7109375" style="46" customWidth="1"/>
    <col min="14338" max="14338" width="10.7109375" style="46" customWidth="1"/>
    <col min="14339" max="14339" width="14.42578125" style="46" customWidth="1"/>
    <col min="14340" max="14340" width="10" style="46" customWidth="1"/>
    <col min="14341" max="14346" width="0" style="46" hidden="1" customWidth="1"/>
    <col min="14347" max="14350" width="12.7109375" style="46" customWidth="1"/>
    <col min="14351" max="14351" width="16.5703125" style="46" customWidth="1"/>
    <col min="14352" max="14586" width="11.42578125" style="46"/>
    <col min="14587" max="14587" width="4.5703125" style="46" customWidth="1"/>
    <col min="14588" max="14588" width="23.5703125" style="46" customWidth="1"/>
    <col min="14589" max="14590" width="16.5703125" style="46" customWidth="1"/>
    <col min="14591" max="14591" width="12.7109375" style="46" customWidth="1"/>
    <col min="14592" max="14592" width="12.28515625" style="46" customWidth="1"/>
    <col min="14593" max="14593" width="15.7109375" style="46" customWidth="1"/>
    <col min="14594" max="14594" width="10.7109375" style="46" customWidth="1"/>
    <col min="14595" max="14595" width="14.42578125" style="46" customWidth="1"/>
    <col min="14596" max="14596" width="10" style="46" customWidth="1"/>
    <col min="14597" max="14602" width="0" style="46" hidden="1" customWidth="1"/>
    <col min="14603" max="14606" width="12.7109375" style="46" customWidth="1"/>
    <col min="14607" max="14607" width="16.5703125" style="46" customWidth="1"/>
    <col min="14608" max="14842" width="11.42578125" style="46"/>
    <col min="14843" max="14843" width="4.5703125" style="46" customWidth="1"/>
    <col min="14844" max="14844" width="23.5703125" style="46" customWidth="1"/>
    <col min="14845" max="14846" width="16.5703125" style="46" customWidth="1"/>
    <col min="14847" max="14847" width="12.7109375" style="46" customWidth="1"/>
    <col min="14848" max="14848" width="12.28515625" style="46" customWidth="1"/>
    <col min="14849" max="14849" width="15.7109375" style="46" customWidth="1"/>
    <col min="14850" max="14850" width="10.7109375" style="46" customWidth="1"/>
    <col min="14851" max="14851" width="14.42578125" style="46" customWidth="1"/>
    <col min="14852" max="14852" width="10" style="46" customWidth="1"/>
    <col min="14853" max="14858" width="0" style="46" hidden="1" customWidth="1"/>
    <col min="14859" max="14862" width="12.7109375" style="46" customWidth="1"/>
    <col min="14863" max="14863" width="16.5703125" style="46" customWidth="1"/>
    <col min="14864" max="15098" width="11.42578125" style="46"/>
    <col min="15099" max="15099" width="4.5703125" style="46" customWidth="1"/>
    <col min="15100" max="15100" width="23.5703125" style="46" customWidth="1"/>
    <col min="15101" max="15102" width="16.5703125" style="46" customWidth="1"/>
    <col min="15103" max="15103" width="12.7109375" style="46" customWidth="1"/>
    <col min="15104" max="15104" width="12.28515625" style="46" customWidth="1"/>
    <col min="15105" max="15105" width="15.7109375" style="46" customWidth="1"/>
    <col min="15106" max="15106" width="10.7109375" style="46" customWidth="1"/>
    <col min="15107" max="15107" width="14.42578125" style="46" customWidth="1"/>
    <col min="15108" max="15108" width="10" style="46" customWidth="1"/>
    <col min="15109" max="15114" width="0" style="46" hidden="1" customWidth="1"/>
    <col min="15115" max="15118" width="12.7109375" style="46" customWidth="1"/>
    <col min="15119" max="15119" width="16.5703125" style="46" customWidth="1"/>
    <col min="15120" max="15354" width="11.42578125" style="46"/>
    <col min="15355" max="15355" width="4.5703125" style="46" customWidth="1"/>
    <col min="15356" max="15356" width="23.5703125" style="46" customWidth="1"/>
    <col min="15357" max="15358" width="16.5703125" style="46" customWidth="1"/>
    <col min="15359" max="15359" width="12.7109375" style="46" customWidth="1"/>
    <col min="15360" max="15360" width="12.28515625" style="46" customWidth="1"/>
    <col min="15361" max="15361" width="15.7109375" style="46" customWidth="1"/>
    <col min="15362" max="15362" width="10.7109375" style="46" customWidth="1"/>
    <col min="15363" max="15363" width="14.42578125" style="46" customWidth="1"/>
    <col min="15364" max="15364" width="10" style="46" customWidth="1"/>
    <col min="15365" max="15370" width="0" style="46" hidden="1" customWidth="1"/>
    <col min="15371" max="15374" width="12.7109375" style="46" customWidth="1"/>
    <col min="15375" max="15375" width="16.5703125" style="46" customWidth="1"/>
    <col min="15376" max="15610" width="11.42578125" style="46"/>
    <col min="15611" max="15611" width="4.5703125" style="46" customWidth="1"/>
    <col min="15612" max="15612" width="23.5703125" style="46" customWidth="1"/>
    <col min="15613" max="15614" width="16.5703125" style="46" customWidth="1"/>
    <col min="15615" max="15615" width="12.7109375" style="46" customWidth="1"/>
    <col min="15616" max="15616" width="12.28515625" style="46" customWidth="1"/>
    <col min="15617" max="15617" width="15.7109375" style="46" customWidth="1"/>
    <col min="15618" max="15618" width="10.7109375" style="46" customWidth="1"/>
    <col min="15619" max="15619" width="14.42578125" style="46" customWidth="1"/>
    <col min="15620" max="15620" width="10" style="46" customWidth="1"/>
    <col min="15621" max="15626" width="0" style="46" hidden="1" customWidth="1"/>
    <col min="15627" max="15630" width="12.7109375" style="46" customWidth="1"/>
    <col min="15631" max="15631" width="16.5703125" style="46" customWidth="1"/>
    <col min="15632" max="15866" width="11.42578125" style="46"/>
    <col min="15867" max="15867" width="4.5703125" style="46" customWidth="1"/>
    <col min="15868" max="15868" width="23.5703125" style="46" customWidth="1"/>
    <col min="15869" max="15870" width="16.5703125" style="46" customWidth="1"/>
    <col min="15871" max="15871" width="12.7109375" style="46" customWidth="1"/>
    <col min="15872" max="15872" width="12.28515625" style="46" customWidth="1"/>
    <col min="15873" max="15873" width="15.7109375" style="46" customWidth="1"/>
    <col min="15874" max="15874" width="10.7109375" style="46" customWidth="1"/>
    <col min="15875" max="15875" width="14.42578125" style="46" customWidth="1"/>
    <col min="15876" max="15876" width="10" style="46" customWidth="1"/>
    <col min="15877" max="15882" width="0" style="46" hidden="1" customWidth="1"/>
    <col min="15883" max="15886" width="12.7109375" style="46" customWidth="1"/>
    <col min="15887" max="15887" width="16.5703125" style="46" customWidth="1"/>
    <col min="15888" max="16122" width="11.42578125" style="46"/>
    <col min="16123" max="16123" width="4.5703125" style="46" customWidth="1"/>
    <col min="16124" max="16124" width="23.5703125" style="46" customWidth="1"/>
    <col min="16125" max="16126" width="16.5703125" style="46" customWidth="1"/>
    <col min="16127" max="16127" width="12.7109375" style="46" customWidth="1"/>
    <col min="16128" max="16128" width="12.28515625" style="46" customWidth="1"/>
    <col min="16129" max="16129" width="15.7109375" style="46" customWidth="1"/>
    <col min="16130" max="16130" width="10.7109375" style="46" customWidth="1"/>
    <col min="16131" max="16131" width="14.42578125" style="46" customWidth="1"/>
    <col min="16132" max="16132" width="10" style="46" customWidth="1"/>
    <col min="16133" max="16138" width="0" style="46" hidden="1" customWidth="1"/>
    <col min="16139" max="16142" width="12.7109375" style="46" customWidth="1"/>
    <col min="16143" max="16143" width="16.5703125" style="46" customWidth="1"/>
    <col min="16144" max="16384" width="11.42578125" style="46"/>
  </cols>
  <sheetData>
    <row r="1" spans="1:17" ht="30" customHeight="1">
      <c r="A1" s="451"/>
      <c r="B1" s="452"/>
      <c r="C1" s="451"/>
      <c r="D1" s="451"/>
      <c r="E1" s="451"/>
      <c r="F1" s="451"/>
      <c r="G1" s="453"/>
      <c r="H1" s="451"/>
      <c r="I1" s="454"/>
      <c r="J1" s="454"/>
      <c r="K1" s="454"/>
      <c r="L1" s="453"/>
      <c r="M1" s="453"/>
      <c r="N1" s="453"/>
      <c r="O1" s="453"/>
      <c r="P1" s="451"/>
    </row>
    <row r="2" spans="1:17" ht="29.25" customHeight="1">
      <c r="A2" s="451"/>
      <c r="B2" s="455"/>
      <c r="C2" s="451"/>
      <c r="D2" s="451"/>
      <c r="E2" s="451"/>
      <c r="F2" s="451"/>
      <c r="G2" s="453"/>
      <c r="H2" s="451"/>
      <c r="I2" s="456"/>
      <c r="J2" s="456"/>
      <c r="K2" s="456"/>
      <c r="L2" s="453"/>
      <c r="M2" s="453"/>
      <c r="N2" s="453"/>
      <c r="O2" s="453"/>
      <c r="P2" s="451"/>
    </row>
    <row r="3" spans="1:17" ht="14.25" customHeight="1">
      <c r="A3" s="451"/>
      <c r="B3" s="455"/>
      <c r="C3" s="451"/>
      <c r="D3" s="451"/>
      <c r="E3" s="451"/>
      <c r="F3" s="451"/>
      <c r="G3" s="453"/>
      <c r="H3" s="451"/>
      <c r="I3" s="456"/>
      <c r="J3" s="456"/>
      <c r="K3" s="456"/>
      <c r="L3" s="453"/>
      <c r="M3" s="453"/>
      <c r="N3" s="453"/>
      <c r="O3" s="453"/>
      <c r="P3" s="451"/>
    </row>
    <row r="4" spans="1:17" ht="15" customHeight="1">
      <c r="A4" s="451"/>
      <c r="B4" s="455"/>
      <c r="C4" s="451"/>
      <c r="D4" s="451"/>
      <c r="E4" s="451"/>
      <c r="F4" s="451"/>
      <c r="G4" s="457"/>
      <c r="H4" s="451"/>
      <c r="I4" s="456"/>
      <c r="J4" s="456"/>
      <c r="K4" s="456"/>
      <c r="L4" s="457"/>
      <c r="M4" s="457"/>
      <c r="N4" s="457"/>
      <c r="O4" s="457"/>
      <c r="P4" s="451"/>
    </row>
    <row r="5" spans="1:17" ht="15" customHeight="1">
      <c r="A5" s="451"/>
      <c r="B5" s="451"/>
      <c r="C5" s="451"/>
      <c r="D5" s="451"/>
      <c r="E5" s="451"/>
      <c r="F5" s="451"/>
      <c r="G5" s="451"/>
      <c r="H5" s="451"/>
      <c r="I5" s="451"/>
      <c r="J5" s="451"/>
      <c r="K5" s="451"/>
      <c r="L5" s="451"/>
      <c r="M5" s="451"/>
      <c r="N5" s="451"/>
      <c r="O5" s="451"/>
      <c r="P5" s="451"/>
    </row>
    <row r="6" spans="1:17" ht="15" customHeight="1" thickBot="1">
      <c r="A6" s="451"/>
      <c r="B6" s="458"/>
      <c r="C6" s="458"/>
      <c r="D6" s="458"/>
      <c r="E6" s="458"/>
      <c r="F6" s="458"/>
      <c r="G6" s="459"/>
      <c r="H6" s="451"/>
      <c r="I6" s="458"/>
      <c r="J6" s="458"/>
      <c r="K6" s="697">
        <v>0.69650000000000001</v>
      </c>
      <c r="L6" s="458"/>
      <c r="M6" s="458"/>
      <c r="N6" s="458"/>
      <c r="O6" s="451"/>
      <c r="P6" s="451"/>
    </row>
    <row r="7" spans="1:17" ht="33" customHeight="1">
      <c r="A7" s="451"/>
      <c r="B7" s="1487" t="s">
        <v>72</v>
      </c>
      <c r="C7" s="1487" t="s">
        <v>269</v>
      </c>
      <c r="D7" s="1487" t="s">
        <v>364</v>
      </c>
      <c r="E7" s="1486" t="s">
        <v>88</v>
      </c>
      <c r="F7" s="1486"/>
      <c r="G7" s="1484" t="s">
        <v>259</v>
      </c>
      <c r="H7" s="1484" t="s">
        <v>260</v>
      </c>
      <c r="I7" s="1491" t="s">
        <v>89</v>
      </c>
      <c r="J7" s="1491"/>
      <c r="K7" s="1489" t="s">
        <v>261</v>
      </c>
      <c r="L7" s="1489" t="s">
        <v>262</v>
      </c>
      <c r="M7" s="1489" t="s">
        <v>263</v>
      </c>
      <c r="N7" s="1489" t="s">
        <v>264</v>
      </c>
      <c r="O7" s="1489" t="s">
        <v>265</v>
      </c>
      <c r="P7" s="451"/>
    </row>
    <row r="8" spans="1:17" ht="33" customHeight="1" thickBot="1">
      <c r="A8" s="451"/>
      <c r="B8" s="1488"/>
      <c r="C8" s="1488"/>
      <c r="D8" s="1488"/>
      <c r="E8" s="667" t="s">
        <v>163</v>
      </c>
      <c r="F8" s="668" t="s">
        <v>32</v>
      </c>
      <c r="G8" s="1485"/>
      <c r="H8" s="1485"/>
      <c r="I8" s="669" t="s">
        <v>163</v>
      </c>
      <c r="J8" s="670" t="s">
        <v>32</v>
      </c>
      <c r="K8" s="1490"/>
      <c r="L8" s="1490"/>
      <c r="M8" s="1490"/>
      <c r="N8" s="1490"/>
      <c r="O8" s="1490"/>
      <c r="P8" s="451"/>
    </row>
    <row r="9" spans="1:17" ht="20.100000000000001" customHeight="1" thickBot="1">
      <c r="A9" s="451"/>
      <c r="B9" s="460" t="s">
        <v>312</v>
      </c>
      <c r="C9" s="461">
        <v>1233961.744907215</v>
      </c>
      <c r="D9" s="461">
        <v>1226350.7264788607</v>
      </c>
      <c r="E9" s="575">
        <v>1213164.2157699831</v>
      </c>
      <c r="F9" s="576">
        <v>98.924735768963984</v>
      </c>
      <c r="G9" s="575">
        <v>3919.52</v>
      </c>
      <c r="H9" s="575">
        <v>276.14166215918772</v>
      </c>
      <c r="I9" s="688">
        <v>1202401.8062116131</v>
      </c>
      <c r="J9" s="681">
        <v>98.047139390864913</v>
      </c>
      <c r="K9" s="689">
        <v>2729.9456799999998</v>
      </c>
      <c r="L9" s="689">
        <v>2676.6336461644946</v>
      </c>
      <c r="M9" s="725">
        <v>4783.4799999999996</v>
      </c>
      <c r="N9" s="725">
        <v>3351.7299999999996</v>
      </c>
      <c r="O9" s="690">
        <v>100</v>
      </c>
      <c r="P9" s="451"/>
      <c r="Q9" s="293"/>
    </row>
    <row r="10" spans="1:17" ht="20.100000000000001" customHeight="1" thickBot="1">
      <c r="A10" s="451"/>
      <c r="B10" s="462" t="s">
        <v>3</v>
      </c>
      <c r="C10" s="463">
        <v>3294444.0345079424</v>
      </c>
      <c r="D10" s="463">
        <v>3210130.0660525952</v>
      </c>
      <c r="E10" s="573">
        <v>3069818.2149640643</v>
      </c>
      <c r="F10" s="574">
        <v>95.629091401238199</v>
      </c>
      <c r="G10" s="573">
        <v>8659.5</v>
      </c>
      <c r="H10" s="573">
        <v>233.06868712644297</v>
      </c>
      <c r="I10" s="691">
        <v>2989154.2247069119</v>
      </c>
      <c r="J10" s="682">
        <v>93.116296324484722</v>
      </c>
      <c r="K10" s="692">
        <v>6031.3417500000005</v>
      </c>
      <c r="L10" s="692">
        <v>5616.1620562723629</v>
      </c>
      <c r="M10" s="726">
        <v>7532.1</v>
      </c>
      <c r="N10" s="726">
        <v>5222</v>
      </c>
      <c r="O10" s="693">
        <v>92.98164738974819</v>
      </c>
      <c r="P10" s="451"/>
      <c r="Q10" s="293"/>
    </row>
    <row r="11" spans="1:17" ht="20.100000000000001" customHeight="1" thickBot="1">
      <c r="A11" s="451"/>
      <c r="B11" s="460" t="s">
        <v>4</v>
      </c>
      <c r="C11" s="461">
        <v>693578.59508766129</v>
      </c>
      <c r="D11" s="461">
        <v>675657.34277591447</v>
      </c>
      <c r="E11" s="575">
        <v>599722.45279171085</v>
      </c>
      <c r="F11" s="577">
        <v>88.761331347006788</v>
      </c>
      <c r="G11" s="575">
        <v>2599.9699999999998</v>
      </c>
      <c r="H11" s="575">
        <v>332.47238471069534</v>
      </c>
      <c r="I11" s="688">
        <v>618056.47356137738</v>
      </c>
      <c r="J11" s="683">
        <v>91.474840045712241</v>
      </c>
      <c r="K11" s="689">
        <v>1810.879105</v>
      </c>
      <c r="L11" s="689">
        <v>1656.4987647199753</v>
      </c>
      <c r="M11" s="725">
        <v>1672.47</v>
      </c>
      <c r="N11" s="725">
        <v>1172.77</v>
      </c>
      <c r="O11" s="690">
        <v>70.798121011472787</v>
      </c>
      <c r="P11" s="451"/>
      <c r="Q11" s="293"/>
    </row>
    <row r="12" spans="1:17" ht="20.100000000000001" customHeight="1" thickBot="1">
      <c r="A12" s="451"/>
      <c r="B12" s="462" t="s">
        <v>5</v>
      </c>
      <c r="C12" s="463">
        <v>856002.09657127806</v>
      </c>
      <c r="D12" s="463">
        <v>847198.95357038209</v>
      </c>
      <c r="E12" s="573">
        <v>767239.98394562595</v>
      </c>
      <c r="F12" s="574">
        <v>90.56196076638409</v>
      </c>
      <c r="G12" s="573">
        <v>3628.06</v>
      </c>
      <c r="H12" s="573">
        <v>370.00091026901697</v>
      </c>
      <c r="I12" s="691">
        <v>723261.49473733013</v>
      </c>
      <c r="J12" s="682">
        <v>85.370914551919867</v>
      </c>
      <c r="K12" s="692">
        <v>2526.9437899999998</v>
      </c>
      <c r="L12" s="692">
        <v>2157.2750237359451</v>
      </c>
      <c r="M12" s="726">
        <v>174.5</v>
      </c>
      <c r="N12" s="726">
        <v>147.30000000000001</v>
      </c>
      <c r="O12" s="693">
        <v>6.828058470955062</v>
      </c>
      <c r="P12" s="451"/>
      <c r="Q12" s="293"/>
    </row>
    <row r="13" spans="1:17" ht="20.100000000000001" customHeight="1" thickBot="1">
      <c r="A13" s="451"/>
      <c r="B13" s="460" t="s">
        <v>7</v>
      </c>
      <c r="C13" s="461">
        <v>4968138.5708715143</v>
      </c>
      <c r="D13" s="461">
        <v>4899392.6533165313</v>
      </c>
      <c r="E13" s="575">
        <v>3877428.0926670399</v>
      </c>
      <c r="F13" s="577">
        <v>79.140994956636192</v>
      </c>
      <c r="G13" s="575">
        <v>6840</v>
      </c>
      <c r="H13" s="575">
        <v>120.62229786786988</v>
      </c>
      <c r="I13" s="688">
        <v>4003775.7756211543</v>
      </c>
      <c r="J13" s="683">
        <v>81.719838741867122</v>
      </c>
      <c r="K13" s="689">
        <v>4764.0600000000004</v>
      </c>
      <c r="L13" s="689">
        <v>3893.182149565795</v>
      </c>
      <c r="M13" s="725">
        <v>1583.76</v>
      </c>
      <c r="N13" s="725">
        <v>900.32999999999993</v>
      </c>
      <c r="O13" s="690">
        <v>23.125812392323162</v>
      </c>
      <c r="P13" s="451"/>
      <c r="Q13" s="293"/>
    </row>
    <row r="14" spans="1:17" ht="20.100000000000001" customHeight="1" thickBot="1">
      <c r="A14" s="451"/>
      <c r="B14" s="462" t="s">
        <v>8</v>
      </c>
      <c r="C14" s="463">
        <v>3508284.8815511083</v>
      </c>
      <c r="D14" s="463">
        <v>3390053.4878916796</v>
      </c>
      <c r="E14" s="573">
        <v>3248260.9659316568</v>
      </c>
      <c r="F14" s="574">
        <v>95.81739572940468</v>
      </c>
      <c r="G14" s="573">
        <v>12915.37</v>
      </c>
      <c r="H14" s="573">
        <v>329.16529841952018</v>
      </c>
      <c r="I14" s="691">
        <v>3164814.5208131433</v>
      </c>
      <c r="J14" s="682">
        <v>93.355887513780331</v>
      </c>
      <c r="K14" s="692">
        <v>8995.5552050000006</v>
      </c>
      <c r="L14" s="692">
        <v>8397.880398419813</v>
      </c>
      <c r="M14" s="726">
        <v>9384.2999999999993</v>
      </c>
      <c r="N14" s="726">
        <v>6548.9</v>
      </c>
      <c r="O14" s="693">
        <v>77.982772905795045</v>
      </c>
      <c r="P14" s="451"/>
      <c r="Q14" s="293"/>
    </row>
    <row r="15" spans="1:17" ht="20.100000000000001" customHeight="1" thickBot="1">
      <c r="A15" s="451"/>
      <c r="B15" s="460" t="s">
        <v>67</v>
      </c>
      <c r="C15" s="461">
        <v>2842173.7220081827</v>
      </c>
      <c r="D15" s="461">
        <v>2796782.9711360889</v>
      </c>
      <c r="E15" s="575">
        <v>2752275.3625507359</v>
      </c>
      <c r="F15" s="577">
        <v>98.408614145441774</v>
      </c>
      <c r="G15" s="575">
        <v>11935.93</v>
      </c>
      <c r="H15" s="575">
        <v>368.7323480738612</v>
      </c>
      <c r="I15" s="688">
        <v>2691760.6715792487</v>
      </c>
      <c r="J15" s="683">
        <v>96.244889194452625</v>
      </c>
      <c r="K15" s="689">
        <v>8313.3752450000011</v>
      </c>
      <c r="L15" s="689">
        <v>8001.1987928693052</v>
      </c>
      <c r="M15" s="725">
        <v>4956.5</v>
      </c>
      <c r="N15" s="725">
        <v>3858</v>
      </c>
      <c r="O15" s="690">
        <v>48.217774609453052</v>
      </c>
      <c r="P15" s="451"/>
      <c r="Q15" s="293"/>
    </row>
    <row r="16" spans="1:17" ht="20.100000000000001" customHeight="1" thickBot="1">
      <c r="A16" s="451"/>
      <c r="B16" s="462" t="s">
        <v>6</v>
      </c>
      <c r="C16" s="463">
        <v>684227.38895183371</v>
      </c>
      <c r="D16" s="463">
        <v>671939.68293908413</v>
      </c>
      <c r="E16" s="573">
        <v>655572.77734764875</v>
      </c>
      <c r="F16" s="574">
        <v>97.564229943996452</v>
      </c>
      <c r="G16" s="573">
        <v>3736.3</v>
      </c>
      <c r="H16" s="573">
        <v>480.42455029295462</v>
      </c>
      <c r="I16" s="691">
        <v>656692.8293707883</v>
      </c>
      <c r="J16" s="682">
        <v>97.730919313828053</v>
      </c>
      <c r="K16" s="692">
        <v>2602.33295</v>
      </c>
      <c r="L16" s="692">
        <v>2543.2839156416612</v>
      </c>
      <c r="M16" s="726">
        <v>1865.5</v>
      </c>
      <c r="N16" s="726">
        <v>1355.6999999999998</v>
      </c>
      <c r="O16" s="693">
        <v>53.305098642829329</v>
      </c>
      <c r="P16" s="451"/>
      <c r="Q16" s="293"/>
    </row>
    <row r="17" spans="1:17" ht="20.100000000000001" customHeight="1" thickBot="1">
      <c r="A17" s="451"/>
      <c r="B17" s="460" t="s">
        <v>9</v>
      </c>
      <c r="C17" s="461">
        <v>8816264.4557570945</v>
      </c>
      <c r="D17" s="461">
        <v>8555187.4522762094</v>
      </c>
      <c r="E17" s="575">
        <v>8446550.6730901636</v>
      </c>
      <c r="F17" s="577">
        <v>98.73016482932654</v>
      </c>
      <c r="G17" s="575">
        <v>31530</v>
      </c>
      <c r="H17" s="575">
        <v>318.42575223470953</v>
      </c>
      <c r="I17" s="688">
        <v>8510014.3402233608</v>
      </c>
      <c r="J17" s="683">
        <v>99.471979868298149</v>
      </c>
      <c r="K17" s="689">
        <v>21960.645</v>
      </c>
      <c r="L17" s="689">
        <v>21844.688373348425</v>
      </c>
      <c r="M17" s="725">
        <v>6770.5</v>
      </c>
      <c r="N17" s="725">
        <v>3062.8</v>
      </c>
      <c r="O17" s="690">
        <v>14.020799691227293</v>
      </c>
      <c r="P17" s="451"/>
      <c r="Q17" s="293"/>
    </row>
    <row r="18" spans="1:17" s="45" customFormat="1" ht="20.100000000000001" customHeight="1" thickBot="1">
      <c r="A18" s="464"/>
      <c r="B18" s="462" t="s">
        <v>10</v>
      </c>
      <c r="C18" s="463">
        <v>1682499.2828386952</v>
      </c>
      <c r="D18" s="463">
        <v>1648712.9608051274</v>
      </c>
      <c r="E18" s="573">
        <v>1572016.9902746982</v>
      </c>
      <c r="F18" s="574">
        <v>95.348130793308272</v>
      </c>
      <c r="G18" s="573">
        <v>7501.63</v>
      </c>
      <c r="H18" s="573">
        <v>393.11926782178563</v>
      </c>
      <c r="I18" s="691">
        <v>1463798.4850718721</v>
      </c>
      <c r="J18" s="682">
        <v>88.784313574938196</v>
      </c>
      <c r="K18" s="692">
        <v>5224.885295</v>
      </c>
      <c r="L18" s="692">
        <v>4638.8785442436347</v>
      </c>
      <c r="M18" s="726">
        <v>4451.91</v>
      </c>
      <c r="N18" s="726">
        <v>3395.6600000000003</v>
      </c>
      <c r="O18" s="693">
        <v>73.200019522254166</v>
      </c>
      <c r="P18" s="464"/>
      <c r="Q18" s="293"/>
    </row>
    <row r="19" spans="1:17" ht="20.100000000000001" customHeight="1" thickBot="1">
      <c r="A19" s="451"/>
      <c r="B19" s="460" t="s">
        <v>11</v>
      </c>
      <c r="C19" s="461">
        <v>5625767.7576027755</v>
      </c>
      <c r="D19" s="461">
        <v>5583079.0121956533</v>
      </c>
      <c r="E19" s="575">
        <v>5374349.6004895587</v>
      </c>
      <c r="F19" s="577">
        <v>96.261392481636975</v>
      </c>
      <c r="G19" s="575">
        <v>13250</v>
      </c>
      <c r="H19" s="575">
        <v>205.04814592437324</v>
      </c>
      <c r="I19" s="688">
        <v>5129314.7101918729</v>
      </c>
      <c r="J19" s="683">
        <v>91.872507965361422</v>
      </c>
      <c r="K19" s="689">
        <v>9228.625</v>
      </c>
      <c r="L19" s="689">
        <v>8478.5692382183352</v>
      </c>
      <c r="M19" s="725">
        <v>6290.35</v>
      </c>
      <c r="N19" s="725">
        <v>4633.6099999999997</v>
      </c>
      <c r="O19" s="690">
        <v>54.650848153876666</v>
      </c>
      <c r="P19" s="451"/>
      <c r="Q19" s="293"/>
    </row>
    <row r="20" spans="1:17" ht="20.100000000000001" customHeight="1" thickBot="1">
      <c r="A20" s="451"/>
      <c r="B20" s="462" t="s">
        <v>12</v>
      </c>
      <c r="C20" s="463">
        <v>3457729.216164533</v>
      </c>
      <c r="D20" s="463">
        <v>3431988.8482974544</v>
      </c>
      <c r="E20" s="573">
        <v>2501180.5445886692</v>
      </c>
      <c r="F20" s="574">
        <v>72.878457802374797</v>
      </c>
      <c r="G20" s="573">
        <v>7832.55</v>
      </c>
      <c r="H20" s="573">
        <v>197.18371763816023</v>
      </c>
      <c r="I20" s="691">
        <v>2633880.4072091528</v>
      </c>
      <c r="J20" s="682">
        <v>76.745016479752607</v>
      </c>
      <c r="K20" s="692">
        <v>5455.371075</v>
      </c>
      <c r="L20" s="692">
        <v>4186.7254305404067</v>
      </c>
      <c r="M20" s="726">
        <v>3889.77</v>
      </c>
      <c r="N20" s="726">
        <v>3141.96</v>
      </c>
      <c r="O20" s="693">
        <v>75.045761947528717</v>
      </c>
      <c r="P20" s="451"/>
      <c r="Q20" s="293"/>
    </row>
    <row r="21" spans="1:17" ht="20.100000000000001" customHeight="1" thickBot="1">
      <c r="A21" s="451"/>
      <c r="B21" s="460" t="s">
        <v>13</v>
      </c>
      <c r="C21" s="461">
        <v>2764199.5664790352</v>
      </c>
      <c r="D21" s="461">
        <v>2737695.5835707635</v>
      </c>
      <c r="E21" s="575">
        <v>2515059.186557631</v>
      </c>
      <c r="F21" s="577">
        <v>91.867744596981495</v>
      </c>
      <c r="G21" s="575">
        <v>4304</v>
      </c>
      <c r="H21" s="575">
        <v>135.83161043602132</v>
      </c>
      <c r="I21" s="688">
        <v>2341003.4773256877</v>
      </c>
      <c r="J21" s="683">
        <v>85.509999408784807</v>
      </c>
      <c r="K21" s="689">
        <v>2997.7359999999999</v>
      </c>
      <c r="L21" s="689">
        <v>2563.3640358769289</v>
      </c>
      <c r="M21" s="725">
        <v>202.5</v>
      </c>
      <c r="N21" s="725">
        <v>202.5</v>
      </c>
      <c r="O21" s="690">
        <v>7.8997753407554772</v>
      </c>
      <c r="P21" s="451"/>
      <c r="Q21" s="293"/>
    </row>
    <row r="22" spans="1:17" ht="20.100000000000001" customHeight="1" thickBot="1">
      <c r="A22" s="451"/>
      <c r="B22" s="462" t="s">
        <v>14</v>
      </c>
      <c r="C22" s="463">
        <v>7615118.6735476283</v>
      </c>
      <c r="D22" s="463">
        <v>7490107.6377910841</v>
      </c>
      <c r="E22" s="573">
        <v>7219376.9272013223</v>
      </c>
      <c r="F22" s="574">
        <v>96.385489719482806</v>
      </c>
      <c r="G22" s="573">
        <v>19450</v>
      </c>
      <c r="H22" s="573">
        <v>224.35992662124042</v>
      </c>
      <c r="I22" s="691">
        <v>7335434.9171309574</v>
      </c>
      <c r="J22" s="682">
        <v>97.934973325620433</v>
      </c>
      <c r="K22" s="692">
        <v>13546.924999999999</v>
      </c>
      <c r="L22" s="692">
        <v>13267.177385191806</v>
      </c>
      <c r="M22" s="726">
        <v>7105.3</v>
      </c>
      <c r="N22" s="726">
        <v>6277.36</v>
      </c>
      <c r="O22" s="693">
        <v>47.314962465237642</v>
      </c>
      <c r="P22" s="451"/>
      <c r="Q22" s="293"/>
    </row>
    <row r="23" spans="1:17" ht="20.100000000000001" customHeight="1" thickBot="1">
      <c r="A23" s="451"/>
      <c r="B23" s="460" t="s">
        <v>15</v>
      </c>
      <c r="C23" s="461">
        <v>15820741.135170246</v>
      </c>
      <c r="D23" s="461">
        <v>15588944.737053102</v>
      </c>
      <c r="E23" s="575">
        <v>14661727.565263748</v>
      </c>
      <c r="F23" s="577">
        <v>94.052085067788667</v>
      </c>
      <c r="G23" s="575">
        <v>34772</v>
      </c>
      <c r="H23" s="575">
        <v>192.71995960439372</v>
      </c>
      <c r="I23" s="688">
        <v>14608312.56235246</v>
      </c>
      <c r="J23" s="683">
        <v>93.709438379303549</v>
      </c>
      <c r="K23" s="689">
        <v>24218.698</v>
      </c>
      <c r="L23" s="689">
        <v>22695.205878579622</v>
      </c>
      <c r="M23" s="725">
        <v>8962</v>
      </c>
      <c r="N23" s="725">
        <v>6788.9000000000005</v>
      </c>
      <c r="O23" s="690">
        <v>29.913366004789392</v>
      </c>
      <c r="P23" s="451"/>
      <c r="Q23" s="293"/>
    </row>
    <row r="24" spans="1:17" ht="20.100000000000001" customHeight="1" thickBot="1">
      <c r="A24" s="451"/>
      <c r="B24" s="462" t="s">
        <v>68</v>
      </c>
      <c r="C24" s="463">
        <v>4447236.2030083649</v>
      </c>
      <c r="D24" s="463">
        <v>4383142.7833058806</v>
      </c>
      <c r="E24" s="573">
        <v>4115647.383294194</v>
      </c>
      <c r="F24" s="574">
        <v>93.89717804698266</v>
      </c>
      <c r="G24" s="573">
        <v>15030.9</v>
      </c>
      <c r="H24" s="573">
        <v>296.28735001429942</v>
      </c>
      <c r="I24" s="691">
        <v>3938888.996445274</v>
      </c>
      <c r="J24" s="682">
        <v>89.86449201352417</v>
      </c>
      <c r="K24" s="692">
        <v>10469.021849999999</v>
      </c>
      <c r="L24" s="692">
        <v>9407.9333042873495</v>
      </c>
      <c r="M24" s="726">
        <v>3674.5</v>
      </c>
      <c r="N24" s="726">
        <v>2855.6</v>
      </c>
      <c r="O24" s="693">
        <v>30.353106337378648</v>
      </c>
      <c r="P24" s="451"/>
      <c r="Q24" s="293"/>
    </row>
    <row r="25" spans="1:17" ht="20.100000000000001" customHeight="1" thickBot="1">
      <c r="A25" s="451"/>
      <c r="B25" s="460" t="s">
        <v>16</v>
      </c>
      <c r="C25" s="461">
        <v>1837272.6292318928</v>
      </c>
      <c r="D25" s="461">
        <v>1802655.2667551467</v>
      </c>
      <c r="E25" s="575">
        <v>1666556.2483563938</v>
      </c>
      <c r="F25" s="577">
        <v>92.45008067217772</v>
      </c>
      <c r="G25" s="575">
        <v>9941.2000000000007</v>
      </c>
      <c r="H25" s="575">
        <v>476.47472916221562</v>
      </c>
      <c r="I25" s="688">
        <v>1726786.3620821869</v>
      </c>
      <c r="J25" s="683">
        <v>95.791269352929191</v>
      </c>
      <c r="K25" s="689">
        <v>6924.0458000000008</v>
      </c>
      <c r="L25" s="689">
        <v>6632.6313623981814</v>
      </c>
      <c r="M25" s="725">
        <v>2860.7</v>
      </c>
      <c r="N25" s="725">
        <v>1826.1</v>
      </c>
      <c r="O25" s="690">
        <v>27.532059302323887</v>
      </c>
      <c r="P25" s="451"/>
      <c r="Q25" s="293"/>
    </row>
    <row r="26" spans="1:17" ht="20.100000000000001" customHeight="1" thickBot="1">
      <c r="A26" s="451"/>
      <c r="B26" s="462" t="s">
        <v>17</v>
      </c>
      <c r="C26" s="463">
        <v>1144242.897005843</v>
      </c>
      <c r="D26" s="463">
        <v>1128756.8252020259</v>
      </c>
      <c r="E26" s="573">
        <v>1035429.6256325326</v>
      </c>
      <c r="F26" s="574">
        <v>91.731859556836838</v>
      </c>
      <c r="G26" s="573">
        <v>3113.85</v>
      </c>
      <c r="H26" s="573">
        <v>238.34774150920202</v>
      </c>
      <c r="I26" s="691">
        <v>1037621.3508159736</v>
      </c>
      <c r="J26" s="682">
        <v>91.926031156468014</v>
      </c>
      <c r="K26" s="692">
        <v>2168.7965249999997</v>
      </c>
      <c r="L26" s="692">
        <v>1993.6885692918952</v>
      </c>
      <c r="M26" s="726">
        <v>2714.6</v>
      </c>
      <c r="N26" s="726">
        <v>1809.2</v>
      </c>
      <c r="O26" s="693">
        <v>90.746369712225388</v>
      </c>
      <c r="P26" s="451"/>
      <c r="Q26" s="293"/>
    </row>
    <row r="27" spans="1:17" ht="20.100000000000001" customHeight="1" thickBot="1">
      <c r="A27" s="451"/>
      <c r="B27" s="460" t="s">
        <v>313</v>
      </c>
      <c r="C27" s="461">
        <v>4840890.0645685215</v>
      </c>
      <c r="D27" s="461">
        <v>4767019.9225182431</v>
      </c>
      <c r="E27" s="575">
        <v>4605911.7660690369</v>
      </c>
      <c r="F27" s="577">
        <v>96.620359069863113</v>
      </c>
      <c r="G27" s="575">
        <v>13928.92</v>
      </c>
      <c r="H27" s="575">
        <v>252.45514127498268</v>
      </c>
      <c r="I27" s="688">
        <v>4592323.6305444539</v>
      </c>
      <c r="J27" s="683">
        <v>96.335314414178001</v>
      </c>
      <c r="K27" s="689">
        <v>9701.4927800000005</v>
      </c>
      <c r="L27" s="689">
        <v>9345.9635724817781</v>
      </c>
      <c r="M27" s="725">
        <v>17754</v>
      </c>
      <c r="N27" s="725">
        <v>10623.03</v>
      </c>
      <c r="O27" s="690">
        <v>100</v>
      </c>
      <c r="P27" s="451"/>
      <c r="Q27" s="293"/>
    </row>
    <row r="28" spans="1:17" ht="20.100000000000001" customHeight="1" thickBot="1">
      <c r="A28" s="451"/>
      <c r="B28" s="462" t="s">
        <v>19</v>
      </c>
      <c r="C28" s="463">
        <v>3876428.9382549035</v>
      </c>
      <c r="D28" s="463">
        <v>3845536.4884092216</v>
      </c>
      <c r="E28" s="573">
        <v>3046728.05607208</v>
      </c>
      <c r="F28" s="574">
        <v>79.227646526178617</v>
      </c>
      <c r="G28" s="573">
        <v>5030</v>
      </c>
      <c r="H28" s="573">
        <v>113.01205990630898</v>
      </c>
      <c r="I28" s="691">
        <v>2746689.9565544743</v>
      </c>
      <c r="J28" s="682">
        <v>71.42540357719227</v>
      </c>
      <c r="K28" s="692">
        <v>3503.395</v>
      </c>
      <c r="L28" s="692">
        <v>2502.3140176531751</v>
      </c>
      <c r="M28" s="726">
        <v>1520.51</v>
      </c>
      <c r="N28" s="726">
        <v>995.1</v>
      </c>
      <c r="O28" s="693">
        <v>39.767191207011912</v>
      </c>
      <c r="P28" s="451"/>
      <c r="Q28" s="293"/>
    </row>
    <row r="29" spans="1:17" s="45" customFormat="1" ht="20.100000000000001" customHeight="1" thickBot="1">
      <c r="A29" s="464"/>
      <c r="B29" s="460" t="s">
        <v>29</v>
      </c>
      <c r="C29" s="461">
        <v>5949671.8567073774</v>
      </c>
      <c r="D29" s="461">
        <v>5878024.5708498647</v>
      </c>
      <c r="E29" s="575">
        <v>5227594.5986212539</v>
      </c>
      <c r="F29" s="577">
        <v>88.934548258709142</v>
      </c>
      <c r="G29" s="575">
        <v>9207</v>
      </c>
      <c r="H29" s="575">
        <v>135.3319963895602</v>
      </c>
      <c r="I29" s="688">
        <v>5153037.6609253129</v>
      </c>
      <c r="J29" s="683">
        <v>87.666146999114531</v>
      </c>
      <c r="K29" s="689">
        <v>6412.6755000000003</v>
      </c>
      <c r="L29" s="689">
        <v>5621.7455304062032</v>
      </c>
      <c r="M29" s="725">
        <v>3200.36</v>
      </c>
      <c r="N29" s="725">
        <v>2757.2599999999998</v>
      </c>
      <c r="O29" s="690">
        <v>49.046332408446311</v>
      </c>
      <c r="P29" s="464"/>
      <c r="Q29" s="293"/>
    </row>
    <row r="30" spans="1:17" ht="20.100000000000001" customHeight="1" thickBot="1">
      <c r="A30" s="451"/>
      <c r="B30" s="462" t="s">
        <v>69</v>
      </c>
      <c r="C30" s="463">
        <v>1909291.2294208216</v>
      </c>
      <c r="D30" s="463">
        <v>1890459.8301027776</v>
      </c>
      <c r="E30" s="573">
        <v>1792794.6009247743</v>
      </c>
      <c r="F30" s="574">
        <v>94.833784478102686</v>
      </c>
      <c r="G30" s="573">
        <v>5108.7299999999996</v>
      </c>
      <c r="H30" s="573">
        <v>233.48513677542829</v>
      </c>
      <c r="I30" s="691">
        <v>1706897.1012357471</v>
      </c>
      <c r="J30" s="682">
        <v>90.290048699048484</v>
      </c>
      <c r="K30" s="692">
        <v>3558.2304449999997</v>
      </c>
      <c r="L30" s="692">
        <v>3212.7280016148698</v>
      </c>
      <c r="M30" s="726">
        <v>2293.37</v>
      </c>
      <c r="N30" s="726">
        <v>1506.3700000000001</v>
      </c>
      <c r="O30" s="693">
        <v>46.887567177888286</v>
      </c>
      <c r="P30" s="451"/>
      <c r="Q30" s="293"/>
    </row>
    <row r="31" spans="1:17" ht="20.100000000000001" customHeight="1" thickBot="1">
      <c r="A31" s="451"/>
      <c r="B31" s="460" t="s">
        <v>20</v>
      </c>
      <c r="C31" s="461">
        <v>1438499.4814814765</v>
      </c>
      <c r="D31" s="461">
        <v>1413191.8448070381</v>
      </c>
      <c r="E31" s="575">
        <v>1255898.8366797594</v>
      </c>
      <c r="F31" s="577">
        <v>88.869663471009062</v>
      </c>
      <c r="G31" s="575">
        <v>4480</v>
      </c>
      <c r="H31" s="575">
        <v>273.89911810087762</v>
      </c>
      <c r="I31" s="688">
        <v>1275270.5188606777</v>
      </c>
      <c r="J31" s="683">
        <v>90.240438589199996</v>
      </c>
      <c r="K31" s="689">
        <v>3120.32</v>
      </c>
      <c r="L31" s="689">
        <v>2815.7904533865258</v>
      </c>
      <c r="M31" s="725">
        <v>2380.5</v>
      </c>
      <c r="N31" s="725">
        <v>1734.15</v>
      </c>
      <c r="O31" s="690">
        <v>61.586614086085611</v>
      </c>
      <c r="P31" s="451"/>
      <c r="Q31" s="293"/>
    </row>
    <row r="32" spans="1:17" ht="20.100000000000001" customHeight="1" thickBot="1">
      <c r="A32" s="451"/>
      <c r="B32" s="462" t="s">
        <v>21</v>
      </c>
      <c r="C32" s="463">
        <v>2655336.0443662773</v>
      </c>
      <c r="D32" s="463">
        <v>2625718.290328797</v>
      </c>
      <c r="E32" s="573">
        <v>2300212.5569147035</v>
      </c>
      <c r="F32" s="574">
        <v>87.60317378246495</v>
      </c>
      <c r="G32" s="573">
        <v>6179.44</v>
      </c>
      <c r="H32" s="573">
        <v>203.33621392915825</v>
      </c>
      <c r="I32" s="691">
        <v>2133933.008064657</v>
      </c>
      <c r="J32" s="682">
        <v>81.270447630444096</v>
      </c>
      <c r="K32" s="692">
        <v>4303.9799599999997</v>
      </c>
      <c r="L32" s="692">
        <v>3497.8637794166088</v>
      </c>
      <c r="M32" s="726">
        <v>2509.86</v>
      </c>
      <c r="N32" s="726">
        <v>2115.2199999999998</v>
      </c>
      <c r="O32" s="693">
        <v>60.471766008932079</v>
      </c>
      <c r="P32" s="451"/>
      <c r="Q32" s="293"/>
    </row>
    <row r="33" spans="1:17" ht="20.100000000000001" customHeight="1" thickBot="1">
      <c r="A33" s="451"/>
      <c r="B33" s="460" t="s">
        <v>22</v>
      </c>
      <c r="C33" s="461">
        <v>2839337.4780110056</v>
      </c>
      <c r="D33" s="461">
        <v>2818478.6506265611</v>
      </c>
      <c r="E33" s="575">
        <v>2720862.2688735086</v>
      </c>
      <c r="F33" s="577">
        <v>96.536557701746233</v>
      </c>
      <c r="G33" s="575">
        <v>10194.36</v>
      </c>
      <c r="H33" s="575">
        <v>312.50643101525554</v>
      </c>
      <c r="I33" s="688">
        <v>2609989.08803258</v>
      </c>
      <c r="J33" s="683">
        <v>92.60276239638597</v>
      </c>
      <c r="K33" s="689">
        <v>7100.3717400000005</v>
      </c>
      <c r="L33" s="689">
        <v>6575.1403716523364</v>
      </c>
      <c r="M33" s="725">
        <v>6268.59</v>
      </c>
      <c r="N33" s="725">
        <v>5082</v>
      </c>
      <c r="O33" s="690">
        <v>77.291125553915592</v>
      </c>
      <c r="P33" s="451"/>
      <c r="Q33" s="293"/>
    </row>
    <row r="34" spans="1:17" ht="20.100000000000001" customHeight="1" thickBot="1">
      <c r="A34" s="451"/>
      <c r="B34" s="462" t="s">
        <v>30</v>
      </c>
      <c r="C34" s="463">
        <v>2773345.1725592478</v>
      </c>
      <c r="D34" s="463">
        <v>2724922.4625156941</v>
      </c>
      <c r="E34" s="573">
        <v>2634366.1905725636</v>
      </c>
      <c r="F34" s="574">
        <v>96.676739496670763</v>
      </c>
      <c r="G34" s="573">
        <v>13300.3</v>
      </c>
      <c r="H34" s="573">
        <v>421.71692435574448</v>
      </c>
      <c r="I34" s="691">
        <v>2440640.1993528036</v>
      </c>
      <c r="J34" s="682">
        <v>89.567326517598005</v>
      </c>
      <c r="K34" s="692">
        <v>9263.6589499999991</v>
      </c>
      <c r="L34" s="692">
        <v>8297.2116592231905</v>
      </c>
      <c r="M34" s="726">
        <v>5112.72</v>
      </c>
      <c r="N34" s="726">
        <v>3237.03</v>
      </c>
      <c r="O34" s="693">
        <v>39.013467812427251</v>
      </c>
      <c r="P34" s="451"/>
      <c r="Q34" s="293"/>
    </row>
    <row r="35" spans="1:17" ht="20.100000000000001" customHeight="1" thickBot="1">
      <c r="A35" s="451"/>
      <c r="B35" s="460" t="s">
        <v>23</v>
      </c>
      <c r="C35" s="461">
        <v>2301199.7614732864</v>
      </c>
      <c r="D35" s="461">
        <v>2270128.5693100076</v>
      </c>
      <c r="E35" s="575">
        <v>1893173.6526391418</v>
      </c>
      <c r="F35" s="577">
        <v>83.394997016162876</v>
      </c>
      <c r="G35" s="575">
        <v>11432</v>
      </c>
      <c r="H35" s="575">
        <v>435.09641407676446</v>
      </c>
      <c r="I35" s="688">
        <v>2189484.8421799652</v>
      </c>
      <c r="J35" s="683">
        <v>96.447614103435839</v>
      </c>
      <c r="K35" s="689">
        <v>7962.3879999999999</v>
      </c>
      <c r="L35" s="689">
        <v>7679.5332516582821</v>
      </c>
      <c r="M35" s="725">
        <v>2112.9299999999998</v>
      </c>
      <c r="N35" s="725">
        <v>1648.93</v>
      </c>
      <c r="O35" s="690">
        <v>21.471747643568545</v>
      </c>
      <c r="P35" s="451"/>
      <c r="Q35" s="293"/>
    </row>
    <row r="36" spans="1:17" ht="20.100000000000001" customHeight="1" thickBot="1">
      <c r="A36" s="451"/>
      <c r="B36" s="462" t="s">
        <v>24</v>
      </c>
      <c r="C36" s="463">
        <v>3380147.7155647394</v>
      </c>
      <c r="D36" s="463">
        <v>3265506.9125807155</v>
      </c>
      <c r="E36" s="573">
        <v>3157059.548360677</v>
      </c>
      <c r="F36" s="574">
        <v>96.679003685393113</v>
      </c>
      <c r="G36" s="573">
        <v>11159</v>
      </c>
      <c r="H36" s="573">
        <v>295.24898455598316</v>
      </c>
      <c r="I36" s="691">
        <v>2885098.4078770857</v>
      </c>
      <c r="J36" s="682">
        <v>88.35070588158716</v>
      </c>
      <c r="K36" s="692">
        <v>7772.2435000000005</v>
      </c>
      <c r="L36" s="692">
        <v>6866.8319950857758</v>
      </c>
      <c r="M36" s="726">
        <v>7782.75</v>
      </c>
      <c r="N36" s="726">
        <v>5876.1399999999994</v>
      </c>
      <c r="O36" s="693">
        <v>85.572794036685877</v>
      </c>
      <c r="P36" s="451"/>
      <c r="Q36" s="293"/>
    </row>
    <row r="37" spans="1:17" s="45" customFormat="1" ht="20.100000000000001" customHeight="1" thickBot="1">
      <c r="A37" s="464"/>
      <c r="B37" s="460" t="s">
        <v>25</v>
      </c>
      <c r="C37" s="461">
        <v>1215065.7183660741</v>
      </c>
      <c r="D37" s="461">
        <v>1207919.2871013926</v>
      </c>
      <c r="E37" s="575">
        <v>1182776.3406042205</v>
      </c>
      <c r="F37" s="577">
        <v>97.918491180192433</v>
      </c>
      <c r="G37" s="575">
        <v>2557.56</v>
      </c>
      <c r="H37" s="575">
        <v>182.93704418799592</v>
      </c>
      <c r="I37" s="688">
        <v>1141083.962034221</v>
      </c>
      <c r="J37" s="683">
        <v>94.466904719473916</v>
      </c>
      <c r="K37" s="689">
        <v>1781.3405399999999</v>
      </c>
      <c r="L37" s="689">
        <v>1682.7772706511619</v>
      </c>
      <c r="M37" s="725">
        <v>1229.22</v>
      </c>
      <c r="N37" s="725">
        <v>862.49</v>
      </c>
      <c r="O37" s="690">
        <v>51.253960642471341</v>
      </c>
      <c r="P37" s="464"/>
      <c r="Q37" s="293"/>
    </row>
    <row r="38" spans="1:17" ht="20.100000000000001" customHeight="1" thickBot="1">
      <c r="A38" s="451"/>
      <c r="B38" s="462" t="s">
        <v>26</v>
      </c>
      <c r="C38" s="463">
        <v>7808826.698265072</v>
      </c>
      <c r="D38" s="463">
        <v>7697187.728726143</v>
      </c>
      <c r="E38" s="573">
        <v>6384756.7625818439</v>
      </c>
      <c r="F38" s="574">
        <v>82.949214539145686</v>
      </c>
      <c r="G38" s="573">
        <v>23090</v>
      </c>
      <c r="H38" s="573">
        <v>259.18245342447449</v>
      </c>
      <c r="I38" s="691">
        <v>6504527.5833702097</v>
      </c>
      <c r="J38" s="682">
        <v>84.505248054365509</v>
      </c>
      <c r="K38" s="692">
        <v>16082.184999999999</v>
      </c>
      <c r="L38" s="692">
        <v>13590.290326811963</v>
      </c>
      <c r="M38" s="726">
        <v>7416.47</v>
      </c>
      <c r="N38" s="726">
        <v>5613.99</v>
      </c>
      <c r="O38" s="693">
        <v>41.308830532665603</v>
      </c>
      <c r="P38" s="451"/>
      <c r="Q38" s="293"/>
    </row>
    <row r="39" spans="1:17" ht="20.100000000000001" customHeight="1" thickBot="1">
      <c r="A39" s="451"/>
      <c r="B39" s="460" t="s">
        <v>27</v>
      </c>
      <c r="C39" s="461">
        <v>2023724.6709950955</v>
      </c>
      <c r="D39" s="461">
        <v>2005731.7712756817</v>
      </c>
      <c r="E39" s="575">
        <v>1953192.6847219286</v>
      </c>
      <c r="F39" s="577">
        <v>97.380552708683609</v>
      </c>
      <c r="G39" s="575">
        <v>6687.18</v>
      </c>
      <c r="H39" s="575">
        <v>288.06062718572105</v>
      </c>
      <c r="I39" s="688">
        <v>1598717.864876172</v>
      </c>
      <c r="J39" s="683">
        <v>79.707460776739779</v>
      </c>
      <c r="K39" s="689">
        <v>4657.6208700000007</v>
      </c>
      <c r="L39" s="689">
        <v>3712.4713280844967</v>
      </c>
      <c r="M39" s="725">
        <v>491.43</v>
      </c>
      <c r="N39" s="725">
        <v>99.1</v>
      </c>
      <c r="O39" s="690">
        <v>2.6693808851887368</v>
      </c>
      <c r="P39" s="451"/>
      <c r="Q39" s="293"/>
    </row>
    <row r="40" spans="1:17" ht="20.100000000000001" customHeight="1" thickBot="1">
      <c r="A40" s="451"/>
      <c r="B40" s="462" t="s">
        <v>28</v>
      </c>
      <c r="C40" s="463">
        <v>1527493.5102829989</v>
      </c>
      <c r="D40" s="463">
        <v>1511624.9436402305</v>
      </c>
      <c r="E40" s="573">
        <v>1457863.0784999412</v>
      </c>
      <c r="F40" s="574">
        <v>96.443438872421467</v>
      </c>
      <c r="G40" s="573">
        <v>6526.1</v>
      </c>
      <c r="H40" s="573">
        <v>373.0125269315472</v>
      </c>
      <c r="I40" s="691">
        <v>1369409.108784982</v>
      </c>
      <c r="J40" s="682">
        <v>90.591857096987937</v>
      </c>
      <c r="K40" s="692">
        <v>4545.4286500000007</v>
      </c>
      <c r="L40" s="692">
        <v>4117.7882270535492</v>
      </c>
      <c r="M40" s="726">
        <v>1194.6300000000001</v>
      </c>
      <c r="N40" s="726">
        <v>1049</v>
      </c>
      <c r="O40" s="693">
        <v>25.474840913579559</v>
      </c>
      <c r="P40" s="451"/>
      <c r="Q40" s="293"/>
    </row>
    <row r="41" spans="1:17" ht="20.100000000000001" customHeight="1" thickBot="1">
      <c r="A41" s="451"/>
      <c r="B41" s="666" t="s">
        <v>106</v>
      </c>
      <c r="C41" s="465">
        <v>115831141.19157976</v>
      </c>
      <c r="D41" s="465">
        <v>113989228.26420596</v>
      </c>
      <c r="E41" s="593">
        <v>104904567.7528528</v>
      </c>
      <c r="F41" s="594">
        <v>92.030246498119453</v>
      </c>
      <c r="G41" s="593">
        <v>329841.37</v>
      </c>
      <c r="H41" s="593">
        <v>250.00866136181062</v>
      </c>
      <c r="I41" s="694">
        <v>103122076.33814371</v>
      </c>
      <c r="J41" s="684">
        <v>90.46650978206975</v>
      </c>
      <c r="K41" s="695">
        <v>229734.51420500007</v>
      </c>
      <c r="L41" s="695">
        <v>210169.42665454588</v>
      </c>
      <c r="M41" s="727">
        <v>140142.07999999999</v>
      </c>
      <c r="N41" s="727">
        <v>99750.23</v>
      </c>
      <c r="O41" s="696">
        <v>47.461817633427152</v>
      </c>
      <c r="P41" s="451"/>
      <c r="Q41" s="293"/>
    </row>
    <row r="42" spans="1:17">
      <c r="A42" s="451"/>
      <c r="B42" s="1481" t="s">
        <v>482</v>
      </c>
      <c r="C42" s="1481"/>
      <c r="D42" s="1481"/>
      <c r="E42" s="1481"/>
      <c r="F42" s="1481"/>
      <c r="G42" s="1481"/>
      <c r="H42" s="1481"/>
      <c r="I42" s="1481"/>
      <c r="J42" s="1481"/>
      <c r="K42" s="1481"/>
      <c r="L42" s="1481"/>
      <c r="M42" s="1481"/>
      <c r="N42" s="1481"/>
      <c r="O42" s="1481"/>
      <c r="P42" s="451"/>
    </row>
    <row r="43" spans="1:17" ht="11.25" customHeight="1">
      <c r="A43" s="451"/>
      <c r="B43" s="1482" t="s">
        <v>266</v>
      </c>
      <c r="C43" s="1482"/>
      <c r="D43" s="1482"/>
      <c r="E43" s="1482"/>
      <c r="F43" s="1482"/>
      <c r="G43" s="1482"/>
      <c r="H43" s="1482"/>
      <c r="I43" s="1482"/>
      <c r="J43" s="1482"/>
      <c r="K43" s="1482"/>
      <c r="L43" s="1482"/>
      <c r="M43" s="1482"/>
      <c r="N43" s="1482"/>
      <c r="O43" s="1482"/>
      <c r="P43" s="451"/>
    </row>
    <row r="44" spans="1:17">
      <c r="A44" s="451"/>
      <c r="B44" s="1483" t="s">
        <v>314</v>
      </c>
      <c r="C44" s="1483"/>
      <c r="D44" s="1483"/>
      <c r="E44" s="1483"/>
      <c r="F44" s="1483"/>
      <c r="G44" s="1483"/>
      <c r="H44" s="1483"/>
      <c r="I44" s="1483"/>
      <c r="J44" s="1483"/>
      <c r="K44" s="1483"/>
      <c r="L44" s="1483"/>
      <c r="M44" s="1483"/>
      <c r="N44" s="1483"/>
      <c r="O44" s="1483"/>
      <c r="P44" s="451"/>
    </row>
    <row r="45" spans="1:17">
      <c r="L45" s="294"/>
    </row>
    <row r="46" spans="1:17">
      <c r="J46" s="90"/>
      <c r="K46" s="90"/>
    </row>
    <row r="47" spans="1:17">
      <c r="J47" s="295"/>
      <c r="K47" s="295"/>
    </row>
    <row r="48" spans="1:17">
      <c r="J48" s="295"/>
      <c r="K48" s="295"/>
    </row>
    <row r="49" spans="10:13">
      <c r="J49" s="295"/>
      <c r="K49" s="295"/>
      <c r="M49" s="296"/>
    </row>
  </sheetData>
  <sheetProtection password="CF4C" sheet="1" objects="1" scenarios="1"/>
  <mergeCells count="15">
    <mergeCell ref="B42:O42"/>
    <mergeCell ref="B43:O43"/>
    <mergeCell ref="B44:O44"/>
    <mergeCell ref="H7:H8"/>
    <mergeCell ref="E7:F7"/>
    <mergeCell ref="B7:B8"/>
    <mergeCell ref="C7:C8"/>
    <mergeCell ref="D7:D8"/>
    <mergeCell ref="G7:G8"/>
    <mergeCell ref="O7:O8"/>
    <mergeCell ref="I7:J7"/>
    <mergeCell ref="L7:L8"/>
    <mergeCell ref="M7:M8"/>
    <mergeCell ref="N7:N8"/>
    <mergeCell ref="K7:K8"/>
  </mergeCells>
  <conditionalFormatting sqref="O9:O40">
    <cfRule type="cellIs" priority="1" operator="equal">
      <formula>100</formula>
    </cfRule>
  </conditionalFormatting>
  <printOptions horizontalCentered="1"/>
  <pageMargins left="0.19685039370078741" right="0.19685039370078741" top="0.39370078740157483" bottom="0.39370078740157483" header="0.19685039370078741" footer="0.19685039370078741"/>
  <pageSetup scale="65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 enableFormatConditionsCalculation="0">
    <tabColor rgb="FFFFC000"/>
    <pageSetUpPr fitToPage="1"/>
  </sheetPr>
  <dimension ref="A1:V20"/>
  <sheetViews>
    <sheetView workbookViewId="0"/>
  </sheetViews>
  <sheetFormatPr baseColWidth="10" defaultRowHeight="12.75"/>
  <cols>
    <col min="1" max="1" width="1.7109375" style="4" customWidth="1"/>
    <col min="2" max="2" width="6.7109375" style="4" customWidth="1"/>
    <col min="3" max="3" width="18.7109375" style="4" customWidth="1"/>
    <col min="4" max="8" width="14.7109375" style="4" customWidth="1"/>
    <col min="9" max="9" width="1.7109375" style="4" customWidth="1"/>
    <col min="10" max="16384" width="11.42578125" style="4"/>
  </cols>
  <sheetData>
    <row r="1" spans="1:22" s="6" customFormat="1" ht="12" customHeight="1" thickBot="1">
      <c r="A1" s="300"/>
      <c r="B1" s="298"/>
      <c r="C1" s="299"/>
      <c r="D1" s="299"/>
      <c r="E1" s="299"/>
      <c r="F1" s="299"/>
      <c r="G1" s="299"/>
      <c r="H1" s="299"/>
      <c r="I1" s="300"/>
      <c r="L1" s="781"/>
      <c r="M1" s="781"/>
      <c r="N1" s="781"/>
      <c r="O1" s="781"/>
    </row>
    <row r="2" spans="1:22" ht="42" customHeight="1" thickBot="1">
      <c r="A2" s="302"/>
      <c r="B2" s="1110" t="s">
        <v>430</v>
      </c>
      <c r="C2" s="1111"/>
      <c r="D2" s="1111"/>
      <c r="E2" s="1111"/>
      <c r="F2" s="1111"/>
      <c r="G2" s="1111"/>
      <c r="H2" s="1112"/>
      <c r="I2" s="302"/>
      <c r="L2" s="780"/>
      <c r="M2" s="780"/>
      <c r="N2" s="780"/>
      <c r="O2" s="780"/>
    </row>
    <row r="3" spans="1:22" ht="30" customHeight="1" thickBot="1">
      <c r="A3" s="302"/>
      <c r="B3" s="1113" t="s">
        <v>84</v>
      </c>
      <c r="C3" s="1113"/>
      <c r="D3" s="494" t="s">
        <v>81</v>
      </c>
      <c r="E3" s="494" t="s">
        <v>82</v>
      </c>
      <c r="F3" s="494" t="s">
        <v>83</v>
      </c>
      <c r="G3" s="494" t="s">
        <v>158</v>
      </c>
      <c r="H3" s="494" t="s">
        <v>106</v>
      </c>
      <c r="I3" s="302"/>
    </row>
    <row r="4" spans="1:22" ht="21" customHeight="1" thickBot="1">
      <c r="A4" s="302"/>
      <c r="B4" s="1114" t="s">
        <v>411</v>
      </c>
      <c r="C4" s="1115"/>
      <c r="D4" s="744">
        <v>23519.362417603603</v>
      </c>
      <c r="E4" s="744">
        <v>6614.444677915003</v>
      </c>
      <c r="F4" s="744">
        <v>2612.9657981046917</v>
      </c>
      <c r="G4" s="744">
        <v>1541.1751100394274</v>
      </c>
      <c r="H4" s="744">
        <v>34287.948003662728</v>
      </c>
      <c r="I4" s="302"/>
      <c r="U4" s="768"/>
      <c r="V4" s="768"/>
    </row>
    <row r="5" spans="1:22" ht="18" customHeight="1" thickBot="1">
      <c r="A5" s="302"/>
      <c r="B5" s="797"/>
      <c r="C5" s="799" t="s">
        <v>239</v>
      </c>
      <c r="D5" s="673">
        <v>52.502376030000001</v>
      </c>
      <c r="E5" s="673">
        <v>49.932207739999996</v>
      </c>
      <c r="F5" s="673">
        <v>0</v>
      </c>
      <c r="G5" s="673">
        <v>0</v>
      </c>
      <c r="H5" s="744">
        <v>102.43458376999999</v>
      </c>
      <c r="I5" s="302"/>
    </row>
    <row r="6" spans="1:22" ht="18" customHeight="1" thickBot="1">
      <c r="A6" s="302"/>
      <c r="B6" s="798"/>
      <c r="C6" s="800" t="s">
        <v>258</v>
      </c>
      <c r="D6" s="674">
        <v>5312.8761497599162</v>
      </c>
      <c r="E6" s="674">
        <v>3353.3417394504008</v>
      </c>
      <c r="F6" s="674">
        <v>755.01724288431842</v>
      </c>
      <c r="G6" s="674">
        <v>175.06918886300002</v>
      </c>
      <c r="H6" s="744">
        <v>9596.3043209576354</v>
      </c>
      <c r="I6" s="302"/>
    </row>
    <row r="7" spans="1:22" ht="18" customHeight="1" thickBot="1">
      <c r="A7" s="302"/>
      <c r="B7" s="797"/>
      <c r="C7" s="799" t="s">
        <v>270</v>
      </c>
      <c r="D7" s="673">
        <v>1699.9826780000001</v>
      </c>
      <c r="E7" s="673">
        <v>0</v>
      </c>
      <c r="F7" s="673">
        <v>1699.9826780000001</v>
      </c>
      <c r="G7" s="673">
        <v>0</v>
      </c>
      <c r="H7" s="744">
        <v>3399.9653560000002</v>
      </c>
      <c r="I7" s="302"/>
    </row>
    <row r="8" spans="1:22" ht="18" customHeight="1" thickBot="1">
      <c r="A8" s="302"/>
      <c r="B8" s="798"/>
      <c r="C8" s="800" t="s">
        <v>272</v>
      </c>
      <c r="D8" s="674">
        <v>2782.9474384818614</v>
      </c>
      <c r="E8" s="674">
        <v>1834.4379743029231</v>
      </c>
      <c r="F8" s="674">
        <v>0</v>
      </c>
      <c r="G8" s="674">
        <v>1357.9195272964275</v>
      </c>
      <c r="H8" s="744">
        <v>5975.3049400812124</v>
      </c>
      <c r="I8" s="302"/>
    </row>
    <row r="9" spans="1:22" ht="18" customHeight="1" thickBot="1">
      <c r="A9" s="302"/>
      <c r="B9" s="797"/>
      <c r="C9" s="799" t="s">
        <v>400</v>
      </c>
      <c r="D9" s="673">
        <v>2646.1063995511499</v>
      </c>
      <c r="E9" s="673">
        <v>806.9128621062182</v>
      </c>
      <c r="F9" s="673">
        <v>0</v>
      </c>
      <c r="G9" s="673">
        <v>0</v>
      </c>
      <c r="H9" s="744">
        <v>3453.0192616573681</v>
      </c>
      <c r="I9" s="302"/>
    </row>
    <row r="10" spans="1:22" ht="18" customHeight="1" thickBot="1">
      <c r="A10" s="302"/>
      <c r="B10" s="798"/>
      <c r="C10" s="800" t="s">
        <v>271</v>
      </c>
      <c r="D10" s="674">
        <v>1313.605278780673</v>
      </c>
      <c r="E10" s="674">
        <v>569.81989431546015</v>
      </c>
      <c r="F10" s="674">
        <v>157.96587722037319</v>
      </c>
      <c r="G10" s="674">
        <v>8.1863938799999989</v>
      </c>
      <c r="H10" s="744">
        <v>2049.5774441965063</v>
      </c>
      <c r="I10" s="302"/>
    </row>
    <row r="11" spans="1:22" ht="18" customHeight="1" thickBot="1">
      <c r="A11" s="302"/>
      <c r="B11" s="797"/>
      <c r="C11" s="799" t="s">
        <v>401</v>
      </c>
      <c r="D11" s="673">
        <v>6511.6180970000005</v>
      </c>
      <c r="E11" s="673">
        <v>0</v>
      </c>
      <c r="F11" s="673">
        <v>0</v>
      </c>
      <c r="G11" s="673">
        <v>0</v>
      </c>
      <c r="H11" s="744">
        <v>6511.6180970000005</v>
      </c>
      <c r="I11" s="302"/>
    </row>
    <row r="12" spans="1:22" ht="18" customHeight="1" thickBot="1">
      <c r="A12" s="302"/>
      <c r="B12" s="798"/>
      <c r="C12" s="800" t="s">
        <v>358</v>
      </c>
      <c r="D12" s="674">
        <v>3199.7240000000002</v>
      </c>
      <c r="E12" s="674">
        <v>0</v>
      </c>
      <c r="F12" s="674">
        <v>0</v>
      </c>
      <c r="G12" s="674">
        <v>0</v>
      </c>
      <c r="H12" s="744">
        <v>3199.7240000000002</v>
      </c>
      <c r="I12" s="302"/>
    </row>
    <row r="13" spans="1:22" ht="21.75" customHeight="1" thickBot="1">
      <c r="A13" s="302"/>
      <c r="B13" s="1116" t="s">
        <v>85</v>
      </c>
      <c r="C13" s="1117"/>
      <c r="D13" s="744">
        <v>1142.1994977700001</v>
      </c>
      <c r="E13" s="744">
        <v>247.40656004599992</v>
      </c>
      <c r="F13" s="744">
        <v>300.75606497299998</v>
      </c>
      <c r="G13" s="744">
        <v>4523.9035464872977</v>
      </c>
      <c r="H13" s="744">
        <v>6214.2656692762976</v>
      </c>
      <c r="I13" s="302"/>
      <c r="J13" s="780"/>
    </row>
    <row r="14" spans="1:22" ht="18" customHeight="1" thickBot="1">
      <c r="A14" s="302"/>
      <c r="B14" s="797"/>
      <c r="C14" s="799" t="s">
        <v>64</v>
      </c>
      <c r="D14" s="673">
        <v>846.00962777000018</v>
      </c>
      <c r="E14" s="673">
        <v>202.77233504599994</v>
      </c>
      <c r="F14" s="673">
        <v>83.961428973000011</v>
      </c>
      <c r="G14" s="673">
        <v>0</v>
      </c>
      <c r="H14" s="744">
        <v>1132.743391789</v>
      </c>
      <c r="I14" s="302"/>
    </row>
    <row r="15" spans="1:22" ht="18" customHeight="1" thickBot="1">
      <c r="A15" s="302"/>
      <c r="B15" s="798"/>
      <c r="C15" s="800" t="s">
        <v>274</v>
      </c>
      <c r="D15" s="674">
        <v>0</v>
      </c>
      <c r="E15" s="674">
        <v>0</v>
      </c>
      <c r="F15" s="674">
        <v>0</v>
      </c>
      <c r="G15" s="674">
        <v>4519.1736194872974</v>
      </c>
      <c r="H15" s="744">
        <v>4519.1736194872974</v>
      </c>
      <c r="I15" s="302"/>
    </row>
    <row r="16" spans="1:22" ht="18" customHeight="1" thickBot="1">
      <c r="A16" s="302"/>
      <c r="B16" s="797"/>
      <c r="C16" s="799" t="s">
        <v>273</v>
      </c>
      <c r="D16" s="673">
        <v>296.18986999999998</v>
      </c>
      <c r="E16" s="673">
        <v>44.634225000000001</v>
      </c>
      <c r="F16" s="673">
        <v>216.794636</v>
      </c>
      <c r="G16" s="673">
        <v>4.729927</v>
      </c>
      <c r="H16" s="744">
        <v>562.348658</v>
      </c>
      <c r="I16" s="302"/>
    </row>
    <row r="17" spans="1:10" s="50" customFormat="1" ht="21" customHeight="1" thickBot="1">
      <c r="A17" s="303"/>
      <c r="B17" s="1119" t="s">
        <v>106</v>
      </c>
      <c r="C17" s="1120"/>
      <c r="D17" s="744">
        <v>24661.561915373604</v>
      </c>
      <c r="E17" s="744">
        <v>6861.8512379610029</v>
      </c>
      <c r="F17" s="744">
        <v>2913.7218630776915</v>
      </c>
      <c r="G17" s="744">
        <v>6065.0786565267254</v>
      </c>
      <c r="H17" s="744">
        <v>40502.213672939026</v>
      </c>
      <c r="I17" s="303"/>
      <c r="J17" s="932"/>
    </row>
    <row r="18" spans="1:10" ht="42" customHeight="1">
      <c r="A18" s="302"/>
      <c r="B18" s="1118" t="s">
        <v>531</v>
      </c>
      <c r="C18" s="1118"/>
      <c r="D18" s="1118"/>
      <c r="E18" s="1118"/>
      <c r="F18" s="1118"/>
      <c r="G18" s="1118"/>
      <c r="H18" s="1118"/>
      <c r="I18" s="311"/>
    </row>
    <row r="19" spans="1:10" ht="12" customHeight="1">
      <c r="A19" s="302"/>
      <c r="B19" s="1088"/>
      <c r="C19" s="1088"/>
      <c r="D19" s="1088"/>
      <c r="E19" s="1088"/>
      <c r="F19" s="1088"/>
      <c r="G19" s="1088"/>
      <c r="H19" s="312"/>
      <c r="I19" s="305"/>
    </row>
    <row r="20" spans="1:10">
      <c r="B20" s="216"/>
      <c r="C20" s="217"/>
      <c r="D20" s="218"/>
      <c r="E20" s="218"/>
      <c r="F20" s="218"/>
      <c r="G20" s="218"/>
      <c r="H20" s="218"/>
      <c r="I20" s="218"/>
    </row>
  </sheetData>
  <sheetProtection password="CF4C" sheet="1" objects="1" scenarios="1"/>
  <customSheetViews>
    <customSheetView guid="{E9B43C8C-734F-433D-AD37-344F9303B5CC}" showPageBreaks="1" showGridLines="0" showRuler="0" topLeftCell="A11">
      <selection activeCell="F26" sqref="F26"/>
      <pageMargins left="0.19685039370078741" right="0.19685039370078741" top="0.59055118110236227" bottom="0.59055118110236227" header="0.39370078740157483" footer="0.39370078740157483"/>
      <printOptions horizontalCentered="1"/>
      <pageSetup orientation="landscape" r:id="rId1"/>
      <headerFooter alignWithMargins="0"/>
    </customSheetView>
    <customSheetView guid="{9BF398E0-33D8-4E64-94A2-9B7C822C8383}" showPageBreaks="1" showGridLines="0" showRuler="0">
      <pageMargins left="0.19685039370078741" right="0.19685039370078741" top="0.59055118110236227" bottom="0.59055118110236227" header="0.39370078740157483" footer="0.39370078740157483"/>
      <printOptions horizontalCentered="1"/>
      <pageSetup orientation="landscape" r:id="rId2"/>
      <headerFooter alignWithMargins="0"/>
    </customSheetView>
    <customSheetView guid="{6DCFE324-2DF9-4BB0-88BD-A4AD316C7A9E}" showGridLines="0" hiddenRows="1" showRuler="0">
      <pageMargins left="0.19685039370078741" right="0.19685039370078741" top="0.59055118110236227" bottom="0.59055118110236227" header="0.39370078740157483" footer="0.39370078740157483"/>
      <printOptions horizontalCentered="1"/>
      <pageSetup orientation="landscape" r:id="rId3"/>
      <headerFooter alignWithMargins="0"/>
    </customSheetView>
    <customSheetView guid="{48A744A8-8180-4A3B-8108-49EF41816969}" showGridLines="0" hiddenRows="1" showRuler="0">
      <selection activeCell="B25" sqref="B25:G25"/>
      <pageMargins left="0.19685039370078741" right="0.19685039370078741" top="0.59055118110236227" bottom="0.59055118110236227" header="0.39370078740157483" footer="0.39370078740157483"/>
      <printOptions horizontalCentered="1"/>
      <pageSetup orientation="landscape" r:id="rId4"/>
      <headerFooter alignWithMargins="0"/>
    </customSheetView>
    <customSheetView guid="{9E220BD5-A526-40BD-8239-3A0461590922}" showGridLines="0" showRuler="0">
      <selection activeCell="C25" sqref="C25"/>
      <pageMargins left="0.19685039370078741" right="0.19685039370078741" top="0.59055118110236227" bottom="0.59055118110236227" header="0.39370078740157483" footer="0.39370078740157483"/>
      <printOptions horizontalCentered="1"/>
      <pageSetup orientation="landscape" r:id="rId5"/>
      <headerFooter alignWithMargins="0"/>
    </customSheetView>
  </customSheetViews>
  <mergeCells count="7">
    <mergeCell ref="B19:G19"/>
    <mergeCell ref="B2:H2"/>
    <mergeCell ref="B3:C3"/>
    <mergeCell ref="B4:C4"/>
    <mergeCell ref="B13:C13"/>
    <mergeCell ref="B18:H18"/>
    <mergeCell ref="B17:C17"/>
  </mergeCells>
  <phoneticPr fontId="11" type="noConversion"/>
  <printOptions horizontalCentered="1"/>
  <pageMargins left="0.19685039370078741" right="0.19685039370078741" top="0.59055118110236227" bottom="0.59055118110236227" header="0.39370078740157483" footer="0.39370078740157483"/>
  <pageSetup orientation="landscape" r:id="rId6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84</vt:i4>
      </vt:variant>
      <vt:variant>
        <vt:lpstr>Rangos con nombre</vt:lpstr>
      </vt:variant>
      <vt:variant>
        <vt:i4>74</vt:i4>
      </vt:variant>
    </vt:vector>
  </HeadingPairs>
  <TitlesOfParts>
    <vt:vector size="158" baseType="lpstr">
      <vt:lpstr>1.1</vt:lpstr>
      <vt:lpstr>1.2</vt:lpstr>
      <vt:lpstr>g 1.2</vt:lpstr>
      <vt:lpstr>1.3</vt:lpstr>
      <vt:lpstr>1.4</vt:lpstr>
      <vt:lpstr>g 1.3</vt:lpstr>
      <vt:lpstr>1.5</vt:lpstr>
      <vt:lpstr>1.6</vt:lpstr>
      <vt:lpstr>1.7</vt:lpstr>
      <vt:lpstr>1.8</vt:lpstr>
      <vt:lpstr>g1.1 y g1.4</vt:lpstr>
      <vt:lpstr>g 1.5</vt:lpstr>
      <vt:lpstr>g1.6</vt:lpstr>
      <vt:lpstr>1.9</vt:lpstr>
      <vt:lpstr>1.10</vt:lpstr>
      <vt:lpstr>g1.7</vt:lpstr>
      <vt:lpstr>1.11</vt:lpstr>
      <vt:lpstr>1.12</vt:lpstr>
      <vt:lpstr>1.13</vt:lpstr>
      <vt:lpstr>1.14</vt:lpstr>
      <vt:lpstr>cob estados 2010</vt:lpstr>
      <vt:lpstr>g2.1</vt:lpstr>
      <vt:lpstr>2.1</vt:lpstr>
      <vt:lpstr>ap</vt:lpstr>
      <vt:lpstr>g2.2</vt:lpstr>
      <vt:lpstr>2.2</vt:lpstr>
      <vt:lpstr>g2.3</vt:lpstr>
      <vt:lpstr>2.3</vt:lpstr>
      <vt:lpstr>2.4</vt:lpstr>
      <vt:lpstr>2.5</vt:lpstr>
      <vt:lpstr>g2.4</vt:lpstr>
      <vt:lpstr>2.6</vt:lpstr>
      <vt:lpstr>g2.5</vt:lpstr>
      <vt:lpstr>2.7</vt:lpstr>
      <vt:lpstr>2.8</vt:lpstr>
      <vt:lpstr>2.10  g2.6  2.11  g2.7</vt:lpstr>
      <vt:lpstr>g2.8 g2.9</vt:lpstr>
      <vt:lpstr>g2.10</vt:lpstr>
      <vt:lpstr>g2.11</vt:lpstr>
      <vt:lpstr>3.1</vt:lpstr>
      <vt:lpstr>3.2</vt:lpstr>
      <vt:lpstr>3.3</vt:lpstr>
      <vt:lpstr>g3.1</vt:lpstr>
      <vt:lpstr>3.4</vt:lpstr>
      <vt:lpstr>g3.2</vt:lpstr>
      <vt:lpstr>3.5</vt:lpstr>
      <vt:lpstr>g3.3</vt:lpstr>
      <vt:lpstr>3.6</vt:lpstr>
      <vt:lpstr>3.7</vt:lpstr>
      <vt:lpstr>3.8</vt:lpstr>
      <vt:lpstr> g3.4</vt:lpstr>
      <vt:lpstr>3.9</vt:lpstr>
      <vt:lpstr>g3.5</vt:lpstr>
      <vt:lpstr>3.10</vt:lpstr>
      <vt:lpstr>3.11</vt:lpstr>
      <vt:lpstr>g3.6</vt:lpstr>
      <vt:lpstr>3.12</vt:lpstr>
      <vt:lpstr>3.12 borrar</vt:lpstr>
      <vt:lpstr>3.13</vt:lpstr>
      <vt:lpstr>B</vt:lpstr>
      <vt:lpstr>g3.7 </vt:lpstr>
      <vt:lpstr>3.14</vt:lpstr>
      <vt:lpstr> g3.8</vt:lpstr>
      <vt:lpstr>4.1</vt:lpstr>
      <vt:lpstr>g4.1</vt:lpstr>
      <vt:lpstr>g4.2</vt:lpstr>
      <vt:lpstr>g4.3</vt:lpstr>
      <vt:lpstr> 4.2</vt:lpstr>
      <vt:lpstr>5.1</vt:lpstr>
      <vt:lpstr>5.2</vt:lpstr>
      <vt:lpstr>5.2no</vt:lpstr>
      <vt:lpstr>5.3</vt:lpstr>
      <vt:lpstr>5.4</vt:lpstr>
      <vt:lpstr>5.5</vt:lpstr>
      <vt:lpstr>g 5.1</vt:lpstr>
      <vt:lpstr>5.6 y 5.7</vt:lpstr>
      <vt:lpstr>5.8</vt:lpstr>
      <vt:lpstr>6.1</vt:lpstr>
      <vt:lpstr>6.2</vt:lpstr>
      <vt:lpstr>6.3</vt:lpstr>
      <vt:lpstr>6.4</vt:lpstr>
      <vt:lpstr>6.5</vt:lpstr>
      <vt:lpstr>6.6</vt:lpstr>
      <vt:lpstr>resumen</vt:lpstr>
      <vt:lpstr>'2.5'!A_impresión_IM</vt:lpstr>
      <vt:lpstr>' 4.2'!Área_de_impresión</vt:lpstr>
      <vt:lpstr>' g3.4'!Área_de_impresión</vt:lpstr>
      <vt:lpstr>' g3.8'!Área_de_impresión</vt:lpstr>
      <vt:lpstr>'1.1'!Área_de_impresión</vt:lpstr>
      <vt:lpstr>'1.10'!Área_de_impresión</vt:lpstr>
      <vt:lpstr>'1.11'!Área_de_impresión</vt:lpstr>
      <vt:lpstr>'1.12'!Área_de_impresión</vt:lpstr>
      <vt:lpstr>'1.13'!Área_de_impresión</vt:lpstr>
      <vt:lpstr>'1.14'!Área_de_impresión</vt:lpstr>
      <vt:lpstr>'1.2'!Área_de_impresión</vt:lpstr>
      <vt:lpstr>'1.3'!Área_de_impresión</vt:lpstr>
      <vt:lpstr>'1.4'!Área_de_impresión</vt:lpstr>
      <vt:lpstr>'1.5'!Área_de_impresión</vt:lpstr>
      <vt:lpstr>'1.6'!Área_de_impresión</vt:lpstr>
      <vt:lpstr>'1.7'!Área_de_impresión</vt:lpstr>
      <vt:lpstr>'1.8'!Área_de_impresión</vt:lpstr>
      <vt:lpstr>'1.9'!Área_de_impresión</vt:lpstr>
      <vt:lpstr>'2.1'!Área_de_impresión</vt:lpstr>
      <vt:lpstr>'2.2'!Área_de_impresión</vt:lpstr>
      <vt:lpstr>'2.3'!Área_de_impresión</vt:lpstr>
      <vt:lpstr>'2.4'!Área_de_impresión</vt:lpstr>
      <vt:lpstr>'2.5'!Área_de_impresión</vt:lpstr>
      <vt:lpstr>'2.6'!Área_de_impresión</vt:lpstr>
      <vt:lpstr>'2.7'!Área_de_impresión</vt:lpstr>
      <vt:lpstr>'2.8'!Área_de_impresión</vt:lpstr>
      <vt:lpstr>'3.1'!Área_de_impresión</vt:lpstr>
      <vt:lpstr>'3.10'!Área_de_impresión</vt:lpstr>
      <vt:lpstr>'3.11'!Área_de_impresión</vt:lpstr>
      <vt:lpstr>'3.12'!Área_de_impresión</vt:lpstr>
      <vt:lpstr>'3.13'!Área_de_impresión</vt:lpstr>
      <vt:lpstr>'3.14'!Área_de_impresión</vt:lpstr>
      <vt:lpstr>'3.2'!Área_de_impresión</vt:lpstr>
      <vt:lpstr>'3.3'!Área_de_impresión</vt:lpstr>
      <vt:lpstr>'3.4'!Área_de_impresión</vt:lpstr>
      <vt:lpstr>'3.5'!Área_de_impresión</vt:lpstr>
      <vt:lpstr>'3.6'!Área_de_impresión</vt:lpstr>
      <vt:lpstr>'3.7'!Área_de_impresión</vt:lpstr>
      <vt:lpstr>'3.8'!Área_de_impresión</vt:lpstr>
      <vt:lpstr>'3.9'!Área_de_impresión</vt:lpstr>
      <vt:lpstr>'4.1'!Área_de_impresión</vt:lpstr>
      <vt:lpstr>'5.1'!Área_de_impresión</vt:lpstr>
      <vt:lpstr>'5.3'!Área_de_impresión</vt:lpstr>
      <vt:lpstr>'5.4'!Área_de_impresión</vt:lpstr>
      <vt:lpstr>'5.8'!Área_de_impresión</vt:lpstr>
      <vt:lpstr>'6.2'!Área_de_impresión</vt:lpstr>
      <vt:lpstr>'6.3'!Área_de_impresión</vt:lpstr>
      <vt:lpstr>'6.4'!Área_de_impresión</vt:lpstr>
      <vt:lpstr>'cob estados 2010'!Área_de_impresión</vt:lpstr>
      <vt:lpstr>'g 1.2'!Área_de_impresión</vt:lpstr>
      <vt:lpstr>'g 1.3'!Área_de_impresión</vt:lpstr>
      <vt:lpstr>'g 1.5'!Área_de_impresión</vt:lpstr>
      <vt:lpstr>'g 5.1'!Área_de_impresión</vt:lpstr>
      <vt:lpstr>g1.6!Área_de_impresión</vt:lpstr>
      <vt:lpstr>g2.2!Área_de_impresión</vt:lpstr>
      <vt:lpstr>g2.3!Área_de_impresión</vt:lpstr>
      <vt:lpstr>g2.4!Área_de_impresión</vt:lpstr>
      <vt:lpstr>g2.5!Área_de_impresión</vt:lpstr>
      <vt:lpstr>'g2.8 g2.9'!Área_de_impresión</vt:lpstr>
      <vt:lpstr>g3.3!Área_de_impresión</vt:lpstr>
      <vt:lpstr>g3.5!Área_de_impresión</vt:lpstr>
      <vt:lpstr>g3.6!Área_de_impresión</vt:lpstr>
      <vt:lpstr>g4.1!Área_de_impresión</vt:lpstr>
      <vt:lpstr>g4.2!Área_de_impresión</vt:lpstr>
      <vt:lpstr>resumen!Área_de_impresión</vt:lpstr>
      <vt:lpstr>'6.2'!DataBank</vt:lpstr>
      <vt:lpstr>'6.4'!DataBank</vt:lpstr>
      <vt:lpstr>'6.1'!Títulos_a_imprimir</vt:lpstr>
      <vt:lpstr>'6.2'!Títulos_a_imprimir</vt:lpstr>
      <vt:lpstr>'6.3'!Títulos_a_imprimir</vt:lpstr>
      <vt:lpstr>'6.4'!Títulos_a_imprimir</vt:lpstr>
      <vt:lpstr>'6.5'!Títulos_a_imprimir</vt:lpstr>
      <vt:lpstr>'6.6'!Títulos_a_imprimir</vt:lpstr>
      <vt:lpstr>'cob estados 2010'!Títulos_a_imprimir</vt:lpstr>
    </vt:vector>
  </TitlesOfParts>
  <Company>Comisión Nacional del Agua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TABLAS PARA EL DSAPAS</dc:title>
  <dc:creator>ING. JORGE LUIS HERNANDEZ MARMOLEJO</dc:creator>
  <dc:description>version final documento DSAPAS 9/nov/04 entregado</dc:description>
  <cp:lastModifiedBy>Vasquez Vasquez Judith</cp:lastModifiedBy>
  <cp:lastPrinted>2013-09-25T21:58:30Z</cp:lastPrinted>
  <dcterms:created xsi:type="dcterms:W3CDTF">2003-07-28T19:51:31Z</dcterms:created>
  <dcterms:modified xsi:type="dcterms:W3CDTF">2013-09-25T22:02:59Z</dcterms:modified>
  <cp:category>PUBLICACIONES</cp:category>
</cp:coreProperties>
</file>